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-my.sharepoint.com/personal/rachel_blair10_nhs_net/Documents/Documents/"/>
    </mc:Choice>
  </mc:AlternateContent>
  <xr:revisionPtr revIDLastSave="0" documentId="8_{28C9F3E5-34F9-4C0D-B87D-FEFF00EE9418}" xr6:coauthVersionLast="47" xr6:coauthVersionMax="47" xr10:uidLastSave="{00000000-0000-0000-0000-000000000000}"/>
  <bookViews>
    <workbookView xWindow="-15300" yWindow="-16320" windowWidth="29040" windowHeight="15720" tabRatio="897" activeTab="1" xr2:uid="{00000000-000D-0000-FFFF-FFFF00000000}"/>
  </bookViews>
  <sheets>
    <sheet name="links" sheetId="4" r:id="rId1"/>
    <sheet name="Millview " sheetId="10" r:id="rId2"/>
    <sheet name="Chic centre " sheetId="8" r:id="rId3"/>
    <sheet name="Oaklands" sheetId="12" r:id="rId4"/>
    <sheet name="Connoly" sheetId="17" r:id="rId5"/>
    <sheet name="DOP" sheetId="11" r:id="rId6"/>
    <sheet name="Chalkhill " sheetId="5" r:id="rId7"/>
    <sheet name="Meadowfield " sheetId="6" r:id="rId8"/>
    <sheet name="Beechwood" sheetId="14" r:id="rId9"/>
    <sheet name="Hellingly " sheetId="9" r:id="rId10"/>
    <sheet name="Woodlands and StRaphs" sheetId="13" r:id="rId11"/>
    <sheet name="Shepherd House" sheetId="16" r:id="rId12"/>
    <sheet name="Amberstone" sheetId="18" r:id="rId13"/>
    <sheet name="Seldon" sheetId="19" r:id="rId14"/>
    <sheet name="Langley Gn" sheetId="21" r:id="rId15"/>
    <sheet name="Horsham Iris Ward" sheetId="22" r:id="rId16"/>
    <sheet name="PDCA" sheetId="23" r:id="rId17"/>
    <sheet name="The Havens" sheetId="24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1" l="1"/>
  <c r="E18" i="13"/>
  <c r="E19" i="13"/>
  <c r="E20" i="13"/>
  <c r="E21" i="13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41" i="8"/>
  <c r="E37" i="8"/>
  <c r="E10" i="8"/>
  <c r="E11" i="8"/>
  <c r="E12" i="8"/>
  <c r="E9" i="8"/>
  <c r="E16" i="12"/>
  <c r="E13" i="12"/>
  <c r="E18" i="11" l="1"/>
  <c r="E17" i="11"/>
  <c r="E16" i="11"/>
  <c r="E13" i="11" l="1"/>
  <c r="E12" i="11"/>
  <c r="E11" i="11"/>
  <c r="E10" i="11"/>
  <c r="E8" i="11"/>
  <c r="E30" i="6"/>
  <c r="F45" i="5"/>
  <c r="F32" i="5"/>
  <c r="F16" i="5"/>
  <c r="F13" i="5"/>
  <c r="E29" i="6"/>
  <c r="E28" i="6"/>
  <c r="E27" i="6"/>
  <c r="E26" i="6"/>
  <c r="E17" i="6"/>
  <c r="E15" i="6"/>
  <c r="E8" i="9"/>
  <c r="E4" i="9"/>
  <c r="E17" i="13"/>
  <c r="E18" i="19"/>
  <c r="E4" i="19"/>
  <c r="E5" i="19"/>
  <c r="E6" i="19"/>
  <c r="E7" i="19"/>
  <c r="E8" i="19"/>
  <c r="E22" i="21"/>
  <c r="E21" i="21"/>
  <c r="E19" i="21"/>
  <c r="E4" i="21"/>
  <c r="E4" i="22"/>
  <c r="D21" i="23"/>
  <c r="E30" i="24"/>
  <c r="E28" i="24"/>
  <c r="E29" i="24"/>
  <c r="E27" i="24"/>
  <c r="E19" i="24"/>
  <c r="E18" i="24"/>
  <c r="E10" i="24"/>
  <c r="E4" i="24"/>
  <c r="E5" i="24"/>
  <c r="E6" i="24"/>
  <c r="E7" i="24"/>
  <c r="E8" i="24"/>
  <c r="E9" i="24"/>
  <c r="E3" i="24"/>
  <c r="E5" i="22" l="1"/>
  <c r="E6" i="22"/>
  <c r="E7" i="22"/>
  <c r="E8" i="22"/>
  <c r="E9" i="22"/>
  <c r="E3" i="22"/>
  <c r="E5" i="21"/>
  <c r="E6" i="21"/>
  <c r="E8" i="21"/>
  <c r="E9" i="21"/>
  <c r="E10" i="21"/>
  <c r="E11" i="21"/>
  <c r="E12" i="21"/>
  <c r="E13" i="21"/>
  <c r="E14" i="21"/>
  <c r="E15" i="21"/>
  <c r="E16" i="21"/>
  <c r="E17" i="21"/>
  <c r="E18" i="21"/>
  <c r="E20" i="21"/>
  <c r="E23" i="21"/>
  <c r="E3" i="21"/>
  <c r="E22" i="19"/>
  <c r="E9" i="19"/>
  <c r="E10" i="19"/>
  <c r="E11" i="19"/>
  <c r="E12" i="19"/>
  <c r="E24" i="19" s="1"/>
  <c r="E13" i="19"/>
  <c r="E14" i="19"/>
  <c r="E15" i="19"/>
  <c r="E16" i="19"/>
  <c r="E17" i="19"/>
  <c r="E3" i="19"/>
  <c r="E23" i="19" s="1"/>
  <c r="E52" i="8"/>
  <c r="E4" i="18"/>
  <c r="E5" i="18"/>
  <c r="E20" i="18" s="1"/>
  <c r="E6" i="18"/>
  <c r="E7" i="18"/>
  <c r="E8" i="18"/>
  <c r="E9" i="18"/>
  <c r="E10" i="18"/>
  <c r="E11" i="18"/>
  <c r="E12" i="18"/>
  <c r="E13" i="18"/>
  <c r="E21" i="18" s="1"/>
  <c r="E14" i="18"/>
  <c r="E22" i="18" s="1"/>
  <c r="E15" i="18"/>
  <c r="E3" i="18"/>
  <c r="D15" i="16"/>
  <c r="E4" i="16"/>
  <c r="D14" i="16" s="1"/>
  <c r="E5" i="16"/>
  <c r="E6" i="16"/>
  <c r="E7" i="16"/>
  <c r="E9" i="16"/>
  <c r="E3" i="16"/>
  <c r="E4" i="14"/>
  <c r="E5" i="14"/>
  <c r="E6" i="14"/>
  <c r="E7" i="14"/>
  <c r="E8" i="14"/>
  <c r="E9" i="14"/>
  <c r="D31" i="14" s="1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3" i="14"/>
  <c r="D30" i="14" s="1"/>
  <c r="E28" i="13"/>
  <c r="E4" i="13"/>
  <c r="E5" i="13"/>
  <c r="E29" i="13" s="1"/>
  <c r="E6" i="13"/>
  <c r="E7" i="13"/>
  <c r="E8" i="13"/>
  <c r="E9" i="13"/>
  <c r="E10" i="13"/>
  <c r="E27" i="13" s="1"/>
  <c r="E11" i="13"/>
  <c r="E12" i="13"/>
  <c r="E13" i="13"/>
  <c r="E14" i="13"/>
  <c r="E15" i="13"/>
  <c r="E16" i="13"/>
  <c r="E22" i="13"/>
  <c r="E3" i="13"/>
  <c r="E25" i="13" s="1"/>
  <c r="E28" i="21" l="1"/>
  <c r="E19" i="18"/>
  <c r="D32" i="14"/>
  <c r="E27" i="21"/>
  <c r="E13" i="22"/>
  <c r="E26" i="13"/>
  <c r="D13" i="16"/>
  <c r="E23" i="13"/>
  <c r="E21" i="19"/>
  <c r="E19" i="19"/>
  <c r="E26" i="14"/>
  <c r="E10" i="16"/>
  <c r="E16" i="18"/>
  <c r="E24" i="21"/>
  <c r="E10" i="22"/>
  <c r="E5" i="6"/>
  <c r="E6" i="6"/>
  <c r="E7" i="6"/>
  <c r="E8" i="6"/>
  <c r="E9" i="6"/>
  <c r="E10" i="6"/>
  <c r="E11" i="6"/>
  <c r="E37" i="6" s="1"/>
  <c r="E12" i="6"/>
  <c r="E13" i="6"/>
  <c r="E14" i="6"/>
  <c r="E16" i="6"/>
  <c r="E18" i="6"/>
  <c r="E19" i="6"/>
  <c r="E20" i="6"/>
  <c r="E21" i="6"/>
  <c r="E22" i="6"/>
  <c r="E23" i="6"/>
  <c r="E24" i="6"/>
  <c r="E25" i="6"/>
  <c r="E31" i="6"/>
  <c r="E4" i="6"/>
  <c r="E36" i="6" l="1"/>
  <c r="E38" i="6"/>
  <c r="E32" i="6"/>
  <c r="E5" i="9"/>
  <c r="E6" i="9"/>
  <c r="E50" i="9" s="1"/>
  <c r="E7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3" i="9"/>
  <c r="E49" i="9" s="1"/>
  <c r="E48" i="9" l="1"/>
  <c r="E45" i="9"/>
  <c r="F47" i="5"/>
  <c r="F46" i="5"/>
  <c r="F41" i="5"/>
  <c r="F42" i="5"/>
  <c r="F43" i="5"/>
  <c r="F44" i="5"/>
  <c r="F40" i="5"/>
  <c r="F34" i="5"/>
  <c r="E52" i="5" s="1"/>
  <c r="F35" i="5"/>
  <c r="F36" i="5"/>
  <c r="F37" i="5"/>
  <c r="F38" i="5"/>
  <c r="F33" i="5"/>
  <c r="F30" i="5"/>
  <c r="F29" i="5"/>
  <c r="F27" i="5"/>
  <c r="E54" i="5" s="1"/>
  <c r="F4" i="5"/>
  <c r="F5" i="5"/>
  <c r="F6" i="5"/>
  <c r="E53" i="5" s="1"/>
  <c r="F7" i="5"/>
  <c r="F8" i="5"/>
  <c r="F9" i="5"/>
  <c r="F10" i="5"/>
  <c r="F11" i="5"/>
  <c r="F12" i="5"/>
  <c r="F14" i="5"/>
  <c r="F15" i="5"/>
  <c r="F17" i="5"/>
  <c r="F18" i="5"/>
  <c r="F19" i="5"/>
  <c r="F20" i="5"/>
  <c r="F21" i="5"/>
  <c r="F22" i="5"/>
  <c r="F23" i="5"/>
  <c r="F24" i="5"/>
  <c r="F25" i="5"/>
  <c r="F3" i="5"/>
  <c r="E51" i="5" s="1"/>
  <c r="F48" i="5" l="1"/>
  <c r="E4" i="12"/>
  <c r="E5" i="12"/>
  <c r="E6" i="12"/>
  <c r="E7" i="12"/>
  <c r="E8" i="12"/>
  <c r="E9" i="12"/>
  <c r="E10" i="12"/>
  <c r="E11" i="12"/>
  <c r="E12" i="12"/>
  <c r="E14" i="12"/>
  <c r="E15" i="12"/>
  <c r="E17" i="12"/>
  <c r="E18" i="12"/>
  <c r="E19" i="12"/>
  <c r="E20" i="12"/>
  <c r="E3" i="12"/>
  <c r="E24" i="12" l="1"/>
  <c r="E23" i="11"/>
  <c r="E24" i="11"/>
  <c r="E25" i="11"/>
  <c r="E26" i="11"/>
  <c r="E22" i="11"/>
  <c r="E4" i="11"/>
  <c r="E5" i="11"/>
  <c r="E6" i="11"/>
  <c r="E32" i="11" s="1"/>
  <c r="E7" i="11"/>
  <c r="E9" i="11"/>
  <c r="E14" i="11"/>
  <c r="E15" i="11"/>
  <c r="E19" i="11"/>
  <c r="E20" i="11"/>
  <c r="E21" i="11"/>
  <c r="E3" i="11"/>
  <c r="E31" i="11" l="1"/>
  <c r="E27" i="11"/>
  <c r="E4" i="17"/>
  <c r="E5" i="17"/>
  <c r="E18" i="17" s="1"/>
  <c r="E6" i="17"/>
  <c r="E7" i="17"/>
  <c r="E8" i="17"/>
  <c r="E9" i="17"/>
  <c r="E17" i="17" s="1"/>
  <c r="E10" i="17"/>
  <c r="E11" i="17"/>
  <c r="E12" i="17"/>
  <c r="E3" i="17"/>
  <c r="E35" i="10"/>
  <c r="E19" i="10"/>
  <c r="E20" i="10"/>
  <c r="E21" i="10"/>
  <c r="E22" i="10"/>
  <c r="E23" i="10"/>
  <c r="E24" i="10"/>
  <c r="E25" i="10"/>
  <c r="E26" i="10"/>
  <c r="E27" i="10"/>
  <c r="E28" i="10"/>
  <c r="E29" i="10"/>
  <c r="E3" i="10"/>
  <c r="E25" i="12"/>
  <c r="E21" i="12"/>
  <c r="E33" i="10" l="1"/>
  <c r="E13" i="17"/>
  <c r="E16" i="17"/>
  <c r="E34" i="10"/>
  <c r="E30" i="10"/>
  <c r="E4" i="8" l="1"/>
  <c r="E5" i="8"/>
  <c r="E7" i="8"/>
  <c r="E8" i="8"/>
  <c r="E14" i="8"/>
  <c r="E15" i="8"/>
  <c r="E16" i="8"/>
  <c r="E17" i="8"/>
  <c r="E18" i="8"/>
  <c r="E19" i="8"/>
  <c r="E22" i="8"/>
  <c r="E24" i="8"/>
  <c r="E25" i="8"/>
  <c r="E26" i="8"/>
  <c r="E27" i="8"/>
  <c r="E28" i="8"/>
  <c r="E29" i="8"/>
  <c r="E30" i="8"/>
  <c r="E31" i="8"/>
  <c r="E33" i="8"/>
  <c r="E34" i="8"/>
  <c r="E35" i="8"/>
  <c r="E36" i="8"/>
  <c r="E39" i="8"/>
  <c r="E40" i="8"/>
  <c r="E42" i="8"/>
  <c r="E43" i="8"/>
  <c r="E45" i="8"/>
  <c r="E46" i="8"/>
  <c r="E3" i="8"/>
  <c r="E50" i="8" l="1"/>
  <c r="E51" i="8"/>
  <c r="E47" i="8"/>
</calcChain>
</file>

<file path=xl/sharedStrings.xml><?xml version="1.0" encoding="utf-8"?>
<sst xmlns="http://schemas.openxmlformats.org/spreadsheetml/2006/main" count="1312" uniqueCount="441">
  <si>
    <t xml:space="preserve">Quantity </t>
  </si>
  <si>
    <t xml:space="preserve">Personal DVD Players </t>
  </si>
  <si>
    <t>MP3 Players</t>
  </si>
  <si>
    <t>Tablets</t>
  </si>
  <si>
    <t>Digital radios</t>
  </si>
  <si>
    <t>boom boxes</t>
  </si>
  <si>
    <t>DVDs</t>
  </si>
  <si>
    <t>Books</t>
  </si>
  <si>
    <t>Chichester Centre</t>
  </si>
  <si>
    <t>Oaklands</t>
  </si>
  <si>
    <t>Woodlands and St Raphs</t>
  </si>
  <si>
    <t>Beechwood</t>
  </si>
  <si>
    <t>Amberstone</t>
  </si>
  <si>
    <t xml:space="preserve">Laptop </t>
  </si>
  <si>
    <t>Quantity</t>
  </si>
  <si>
    <t xml:space="preserve">Paints </t>
  </si>
  <si>
    <t>Paint brushes</t>
  </si>
  <si>
    <t xml:space="preserve">Felt tip pens </t>
  </si>
  <si>
    <t xml:space="preserve">Air drying clay </t>
  </si>
  <si>
    <t xml:space="preserve">DVDs </t>
  </si>
  <si>
    <t xml:space="preserve">A4 lined note books </t>
  </si>
  <si>
    <t xml:space="preserve">coloured chalk </t>
  </si>
  <si>
    <t xml:space="preserve">coloured felt tipped pens </t>
  </si>
  <si>
    <t xml:space="preserve">oragami paper </t>
  </si>
  <si>
    <t xml:space="preserve">coloured pencils </t>
  </si>
  <si>
    <t xml:space="preserve">mindful colouring books </t>
  </si>
  <si>
    <t xml:space="preserve">playing cards </t>
  </si>
  <si>
    <t xml:space="preserve">painting by numbers </t>
  </si>
  <si>
    <t xml:space="preserve">A4 sketch pad </t>
  </si>
  <si>
    <t xml:space="preserve">Battery chargers </t>
  </si>
  <si>
    <t>Rechargable batteries (for boom boxes)</t>
  </si>
  <si>
    <t xml:space="preserve">Stress balls </t>
  </si>
  <si>
    <t xml:space="preserve">Item </t>
  </si>
  <si>
    <t>Link</t>
  </si>
  <si>
    <t>https://www.argos.co.uk/product/5422920</t>
  </si>
  <si>
    <t>Cost per unit (inc VAT)</t>
  </si>
  <si>
    <t>https://www.argos.co.uk/product/3422575</t>
  </si>
  <si>
    <t xml:space="preserve">MP3 Players </t>
  </si>
  <si>
    <t>Earphones</t>
  </si>
  <si>
    <t>https://www.argos.co.uk/product/9004382</t>
  </si>
  <si>
    <t>https://www.argos.co.uk/product/8619785</t>
  </si>
  <si>
    <t>https://www.argos.co.uk/product/8242303</t>
  </si>
  <si>
    <t>https://www.argos.co.uk/product/5135451</t>
  </si>
  <si>
    <t>https://www.argos.co.uk/product/9804049</t>
  </si>
  <si>
    <t>https://www.argos.co.uk/product/9800830</t>
  </si>
  <si>
    <t>https://www.theworks.co.uk/p/felt-tips/scribblicious-premium-felt-pens---set-of-18/5052089201460</t>
  </si>
  <si>
    <t xml:space="preserve">Felt tips </t>
  </si>
  <si>
    <t>https://www.theworks.co.uk/p/notebooks/a4-casebound-doodle-plain-notebook/5060260134216</t>
  </si>
  <si>
    <t>https://www.theworks.co.uk/p/school-stationery/a4-wiro-plain-black-lined-notebook/5060678571474</t>
  </si>
  <si>
    <t xml:space="preserve">wordsearch books  </t>
  </si>
  <si>
    <t xml:space="preserve">Sudoku Books </t>
  </si>
  <si>
    <t>https://www.theworks.co.uk/p/wordsearch-books/the-great-book-of-wordsearch/9781788282079</t>
  </si>
  <si>
    <t>https://www.theworks.co.uk/p/sudoku-books/pocket-sudoku/9781788282178</t>
  </si>
  <si>
    <t>https://www.theworks.co.uk/p/pencil/colour-pencils---pack-of-15/5052089125346</t>
  </si>
  <si>
    <t>https://www.theworks.co.uk/p/nature-books/the-kew-gardens---delightful-colouring-book/9781789501643</t>
  </si>
  <si>
    <t xml:space="preserve">adult colouring books </t>
  </si>
  <si>
    <t>https://www.theworks.co.uk/p/painting-by-numbers/jungle-scene-paint-by-numbers-set/090672993779</t>
  </si>
  <si>
    <t>https://www.theworks.co.uk/p/paint/colour-crazy-22-watercolour-paints-and-brush-set/5052089023697</t>
  </si>
  <si>
    <t xml:space="preserve">Paint and brush set </t>
  </si>
  <si>
    <t>https://www.theworks.co.uk/p/clay/das-1kg-terracotta-modelling-clay/8000144002375</t>
  </si>
  <si>
    <t>https://www.argos.co.uk/product/8575836</t>
  </si>
  <si>
    <t>https://www.theworks.co.uk/c/multibuys/3-for-5/fiction-books</t>
  </si>
  <si>
    <t xml:space="preserve">3 for £5 offer </t>
  </si>
  <si>
    <t>wordsearch/sudoku books</t>
  </si>
  <si>
    <t>paint and brush set</t>
  </si>
  <si>
    <t xml:space="preserve">MP3 Players  </t>
  </si>
  <si>
    <t xml:space="preserve">Table tennis table indoor fold up </t>
  </si>
  <si>
    <t xml:space="preserve">Mindfulness CD </t>
  </si>
  <si>
    <t xml:space="preserve">felt tip pens </t>
  </si>
  <si>
    <t xml:space="preserve">Basic karaoke machine </t>
  </si>
  <si>
    <t xml:space="preserve">colouring books </t>
  </si>
  <si>
    <t>Batteries</t>
  </si>
  <si>
    <t>Battery charger</t>
  </si>
  <si>
    <t xml:space="preserve">Scrap books </t>
  </si>
  <si>
    <t>Mini yoga balls (25cm)</t>
  </si>
  <si>
    <t>Therapy Putty sml individual pots</t>
  </si>
  <si>
    <t>Item</t>
  </si>
  <si>
    <t>Name of Ward / Service:</t>
  </si>
  <si>
    <t>Chalkhill inpatient hospital</t>
  </si>
  <si>
    <t xml:space="preserve">Item details </t>
  </si>
  <si>
    <t xml:space="preserve">Electrical </t>
  </si>
  <si>
    <t>Personal DVD Players (no internet access or camera)</t>
  </si>
  <si>
    <t>MP3 Players (no internet access or camera)</t>
  </si>
  <si>
    <t xml:space="preserve">Ear phones for MP3 players </t>
  </si>
  <si>
    <t xml:space="preserve">Tablets (no internet access or camera) </t>
  </si>
  <si>
    <t>Digital radios (no internet access or camera)</t>
  </si>
  <si>
    <t>Frozen 2</t>
  </si>
  <si>
    <t>Lion King</t>
  </si>
  <si>
    <t>The Pacifier</t>
  </si>
  <si>
    <t>Aladdin</t>
  </si>
  <si>
    <t>Isle of Dogs</t>
  </si>
  <si>
    <t>Peanut Butter Falcon</t>
  </si>
  <si>
    <t>Noughts and Crosses, by Malorie Blackman</t>
  </si>
  <si>
    <t xml:space="preserve">One of us is lying, by Karen McManus </t>
  </si>
  <si>
    <t xml:space="preserve">La Belle Sauvage: The Book of Dust Volume One, by Phillip Pulman </t>
  </si>
  <si>
    <t>The Night Circus, by Erin Morgenstern</t>
  </si>
  <si>
    <t>Holes, by Louis Sachar</t>
  </si>
  <si>
    <t xml:space="preserve">Gone, by Michael Grant </t>
  </si>
  <si>
    <t xml:space="preserve">The Maze Runner, by James Dashner </t>
  </si>
  <si>
    <t>All the Bright Places, by Jennifer Niven</t>
  </si>
  <si>
    <t>The boy in the striped pyjamas, by John Boyne</t>
  </si>
  <si>
    <t xml:space="preserve">Twighlight, By Stephenie Meyer </t>
  </si>
  <si>
    <t>Art Materials (please detail)</t>
  </si>
  <si>
    <t xml:space="preserve">spray paints </t>
  </si>
  <si>
    <t xml:space="preserve">Spray paint caps </t>
  </si>
  <si>
    <t>canvases</t>
  </si>
  <si>
    <t>scrap books</t>
  </si>
  <si>
    <t>craft kits</t>
  </si>
  <si>
    <t>tye dye kits</t>
  </si>
  <si>
    <t>acrylic paint</t>
  </si>
  <si>
    <t>mindul colouring books</t>
  </si>
  <si>
    <t xml:space="preserve">Coloured pencils </t>
  </si>
  <si>
    <t>sketch books</t>
  </si>
  <si>
    <t xml:space="preserve">Garden equipment </t>
  </si>
  <si>
    <t xml:space="preserve">wheelbarrows </t>
  </si>
  <si>
    <t xml:space="preserve">garden troughs </t>
  </si>
  <si>
    <t xml:space="preserve">compost </t>
  </si>
  <si>
    <t>insect and bee hotel</t>
  </si>
  <si>
    <t>squirel proof birdfeeders</t>
  </si>
  <si>
    <t>bird seed selection</t>
  </si>
  <si>
    <t>hedgehog igloo</t>
  </si>
  <si>
    <t>plastic plant pots</t>
  </si>
  <si>
    <t xml:space="preserve">Sports equipment </t>
  </si>
  <si>
    <t xml:space="preserve">trampette (OPTI) </t>
  </si>
  <si>
    <t xml:space="preserve">opti skipping ropes </t>
  </si>
  <si>
    <t>HMV</t>
  </si>
  <si>
    <t>Karaoke Machine</t>
  </si>
  <si>
    <t xml:space="preserve">Wall projector </t>
  </si>
  <si>
    <t>https://www.physioroom.com/product/PhysioRoom_26cm_Soft_Pilates_Ball/3389/42594.html?gclid=Cj0KCQjwmpb0BRCBARIsAG7y4zb6u1qMd2N98YJt5reMSi_fqkLGGdjFtFhPQXI-iooJe-lBqxEreBAaAnz-EALw_wcB</t>
  </si>
  <si>
    <t>https://www.amazon.co.uk/dp/B07HC8XNG2/ref=sspa_dk_detail_3?psc=1&amp;pd_rd_i=B07HC8XNG2&amp;pd_rd_w=aYLSR&amp;pf_rd_p=1055d8b2-c10c-4d7d-b50d-96300553e15d&amp;pd_rd_wg=Cnr7q&amp;pf_rd_r=2R82BPXZ6WB08M87RR0S&amp;pd_rd_r=44e7cfbe-4059-4f92-9c0e-73fb719f7f63&amp;spLa=ZW5jcnlwdGVkUXVhbGlmaWVyPUEyV1BLTThXSTQ4TDNBJmVuY3J5cHRlZElkPUEwNTY3NTMzMUpZRjI0WVI4UDcxUSZlbmNyeXB0ZWRBZElkPUEwNjI2NDM2MVFZT0pOSkNWTFc3RSZ3aWRnZXROYW1lPXNwX2RldGFpbCZhY3Rpb249Y2xpY2tSZWRpcmVjdCZkb05vdExvZ0NsaWNrPXRydWU=</t>
  </si>
  <si>
    <t>https://www.sportsdirect.com/donnay-indoor-compact-folding-table-tennis-table-770960#colcode=77096018</t>
  </si>
  <si>
    <t xml:space="preserve">Indoor table tennis table </t>
  </si>
  <si>
    <t>https://store.hmv.com/store/music/cd/music-for-mindfulness?gclid=Cj0KCQjwmpb0BRCBARIsAG7y4zZ-PVtl7xC_lLIrkx6cFWgH3IF9c4RNxiCWbG8L0NQdtLolh_6mOe0aAqH3EALw_wcB&amp;gclsrc=aw.ds</t>
  </si>
  <si>
    <t>Mindfullness CD</t>
  </si>
  <si>
    <t>Trampette</t>
  </si>
  <si>
    <t>Wii controllers</t>
  </si>
  <si>
    <t>air dry clay</t>
  </si>
  <si>
    <t xml:space="preserve">postcards blank </t>
  </si>
  <si>
    <t>Paint bottles</t>
  </si>
  <si>
    <t>PVA glue</t>
  </si>
  <si>
    <t xml:space="preserve">ready mix paint </t>
  </si>
  <si>
    <t>https://www.hobbycraft.co.uk/green-ready-mixed-paint-5-litres/641966-1005</t>
  </si>
  <si>
    <t xml:space="preserve">PVA glue </t>
  </si>
  <si>
    <t>https://www.hobbycraft.co.uk/craft-pva-glue-25-litres/648599-1000</t>
  </si>
  <si>
    <t xml:space="preserve">salad spinners </t>
  </si>
  <si>
    <t xml:space="preserve">Paint brushes and sponges </t>
  </si>
  <si>
    <t>https://www.bakerross.co.uk/bumper-brush-value-pack?&amp;gclid=Cj0KCQjwmpb0BRCBARIsAG7y4zaxSCdEf-VGtHVxuXPTuLPKLhqhGHXpraYH38-5nP1I_tFye46LgCwaAlL3EALw_wcB</t>
  </si>
  <si>
    <t>blank postcards</t>
  </si>
  <si>
    <t>https://www.whsmith.co.uk/products/whsmith-white-plain-postcards-pack-of-50/5013872037031.html</t>
  </si>
  <si>
    <t xml:space="preserve">Tablets </t>
  </si>
  <si>
    <t xml:space="preserve">Digital radios </t>
  </si>
  <si>
    <t>Felt Tip Pens</t>
  </si>
  <si>
    <t>Paint Pallets</t>
  </si>
  <si>
    <t>Adult Colouring Books</t>
  </si>
  <si>
    <t>Sketch Pads</t>
  </si>
  <si>
    <t>Puzzle Books</t>
  </si>
  <si>
    <t>Clay Individual packs</t>
  </si>
  <si>
    <t>Paint By numbers Kits</t>
  </si>
  <si>
    <t>Colour By Numbers Kits</t>
  </si>
  <si>
    <t>Packs of Playing Cards</t>
  </si>
  <si>
    <t>Jigsaw Puzzles</t>
  </si>
  <si>
    <t xml:space="preserve">Poetry Books </t>
  </si>
  <si>
    <t>Lined pads</t>
  </si>
  <si>
    <t xml:space="preserve">Scratch art packs, </t>
  </si>
  <si>
    <t>Felt tips</t>
  </si>
  <si>
    <t>Colouring books for adults</t>
  </si>
  <si>
    <t>Puzzle books - assorted types</t>
  </si>
  <si>
    <t xml:space="preserve">Earphones for MP3 players </t>
  </si>
  <si>
    <t xml:space="preserve">Canvases ( A4 size) </t>
  </si>
  <si>
    <t>Acrylic paints</t>
  </si>
  <si>
    <t>Paintbrushes</t>
  </si>
  <si>
    <t>Wood paint for garden wooden planters ( bright colours)</t>
  </si>
  <si>
    <t>Large paintbrushes</t>
  </si>
  <si>
    <t>Modellng clay</t>
  </si>
  <si>
    <t>Malificent</t>
  </si>
  <si>
    <t>Judy</t>
  </si>
  <si>
    <t>Shaun the Sheep - Farmagedon</t>
  </si>
  <si>
    <t>Stan and Ollie</t>
  </si>
  <si>
    <t>Mama Mia - here we go again</t>
  </si>
  <si>
    <t>Last Christmas</t>
  </si>
  <si>
    <t>Mary Poppins Returns</t>
  </si>
  <si>
    <t>Moana</t>
  </si>
  <si>
    <t>Rocketman</t>
  </si>
  <si>
    <t>The Lion King new release</t>
  </si>
  <si>
    <t>Hazel Ward DVD titles</t>
  </si>
  <si>
    <t>Paper - A4, A3, black card</t>
  </si>
  <si>
    <t>Pine ward DVD</t>
  </si>
  <si>
    <t>Star Wars: The Rise of Skywalker</t>
  </si>
  <si>
    <t>Joker</t>
  </si>
  <si>
    <t>Angel Has Fallen</t>
  </si>
  <si>
    <t xml:space="preserve">Pine Ward Books </t>
  </si>
  <si>
    <t>Lee Child books / thrillers</t>
  </si>
  <si>
    <t>Tyson Fury</t>
  </si>
  <si>
    <t>Ian Wright</t>
  </si>
  <si>
    <t>Alastair Cook/ Ben Stokes</t>
  </si>
  <si>
    <t>Tiger Woods</t>
  </si>
  <si>
    <t>Harry Redknapp</t>
  </si>
  <si>
    <t>Puzzle books</t>
  </si>
  <si>
    <t>Adult colouring books</t>
  </si>
  <si>
    <t xml:space="preserve">Colouring pencils </t>
  </si>
  <si>
    <t>Bingo Game</t>
  </si>
  <si>
    <t>PLASTIC RAISED BEDS</t>
  </si>
  <si>
    <t xml:space="preserve">COMPOST BAGS </t>
  </si>
  <si>
    <t>Badminton Set</t>
  </si>
  <si>
    <t>Deck of cards</t>
  </si>
  <si>
    <t>DJ Decks</t>
  </si>
  <si>
    <t xml:space="preserve">Frizbee </t>
  </si>
  <si>
    <t>Footballs</t>
  </si>
  <si>
    <t xml:space="preserve">Sex and the City </t>
  </si>
  <si>
    <t>Baordwalk Empire</t>
  </si>
  <si>
    <t xml:space="preserve">The Wire 1 - 5 </t>
  </si>
  <si>
    <t xml:space="preserve">Deadwood 1 - 3 </t>
  </si>
  <si>
    <t>Battlestar Gallactica boxset</t>
  </si>
  <si>
    <t>Fringe</t>
  </si>
  <si>
    <t>Firefly</t>
  </si>
  <si>
    <t>Skins</t>
  </si>
  <si>
    <t>Breaking Bad</t>
  </si>
  <si>
    <t xml:space="preserve">Dexter </t>
  </si>
  <si>
    <t>Girls</t>
  </si>
  <si>
    <t>Killing Eve</t>
  </si>
  <si>
    <t>The Office</t>
  </si>
  <si>
    <t>Search Party</t>
  </si>
  <si>
    <t>The Sopranos</t>
  </si>
  <si>
    <t>Summer Heights High</t>
  </si>
  <si>
    <t>This is England</t>
  </si>
  <si>
    <t>The West Wing</t>
  </si>
  <si>
    <t>Downton Abbey</t>
  </si>
  <si>
    <t>Peaky Blinders</t>
  </si>
  <si>
    <t>Line of Duty</t>
  </si>
  <si>
    <t xml:space="preserve">Homeland </t>
  </si>
  <si>
    <t>https://www.magazine.co.uk/best-selling-magazine-subscriptions</t>
  </si>
  <si>
    <t>Magazine subscription 12 mnths</t>
  </si>
  <si>
    <t>https://www.primrose.co.uk/plastic-raised-beds-c-734_737_12408.html</t>
  </si>
  <si>
    <t>Plastic raised beds</t>
  </si>
  <si>
    <t>https://www.bakerross.co.uk/deluxe-playing-cards?&amp;gclid=CjwKCAjwpqv0BRABEiwA-TySwX8hzpeuW9vobdJy-bBCDSp1mjaIYsvganX0h1rRHrCLDgbOuJ9omxoCOjsQAvD_BwE</t>
  </si>
  <si>
    <t>https://www.argos.co.uk/product/8790226</t>
  </si>
  <si>
    <t>Football</t>
  </si>
  <si>
    <t>Lenco SCD-24 Boombox  (battery operated) Amazon £29.99</t>
  </si>
  <si>
    <t>JBL Wi-fi and radio speaker (78.31 each) Amazon</t>
  </si>
  <si>
    <t>CDs x 50 (approx £8 each)</t>
  </si>
  <si>
    <t>A years subscription to daily sparkle (£59 month)</t>
  </si>
  <si>
    <t>Robotic Pets (Amazon, £105 each)</t>
  </si>
  <si>
    <r>
      <t xml:space="preserve">Active Mind Word Search Book (£9.95) </t>
    </r>
    <r>
      <rPr>
        <b/>
        <sz val="11"/>
        <color rgb="FF1F497D"/>
        <rFont val="Calibri"/>
        <family val="2"/>
        <scheme val="minor"/>
      </rPr>
      <t>on alzproducts.co.uk</t>
    </r>
  </si>
  <si>
    <r>
      <t xml:space="preserve">Active Mind Colouring Book (£7.49), variety of themes which could then be chosen based on patient preferences. </t>
    </r>
    <r>
      <rPr>
        <b/>
        <sz val="11"/>
        <color rgb="FF1F497D"/>
        <rFont val="Calibri"/>
        <family val="2"/>
        <scheme val="minor"/>
      </rPr>
      <t>on alzproducts.co.uk</t>
    </r>
  </si>
  <si>
    <r>
      <t xml:space="preserve">Active Mind Aquapaint (£14.99), variety of themes which could then be chosen based on patient preferences. </t>
    </r>
    <r>
      <rPr>
        <b/>
        <sz val="11"/>
        <color rgb="FF1F497D"/>
        <rFont val="Calibri"/>
        <family val="2"/>
        <scheme val="minor"/>
      </rPr>
      <t xml:space="preserve">On alzproducts.co.uk </t>
    </r>
  </si>
  <si>
    <r>
      <t xml:space="preserve">Pictures to Share Book (£15.00) - variety of themes which could then be chosen based on patient preferences </t>
    </r>
    <r>
      <rPr>
        <b/>
        <sz val="11"/>
        <color rgb="FF1F497D"/>
        <rFont val="Calibri"/>
        <family val="2"/>
        <scheme val="minor"/>
      </rPr>
      <t>on alzproducts.co.uk</t>
    </r>
  </si>
  <si>
    <r>
      <t xml:space="preserve">Adult sound book ( £19.99, The garden Birds sound book or wetland birds sound book are good options) </t>
    </r>
    <r>
      <rPr>
        <b/>
        <sz val="11"/>
        <color rgb="FF1F497D"/>
        <rFont val="Calibri"/>
        <family val="2"/>
        <scheme val="minor"/>
      </rPr>
      <t>On activitiestoshare.co.uk</t>
    </r>
  </si>
  <si>
    <r>
      <t xml:space="preserve">Nuts and bolt set (12.99)  - </t>
    </r>
    <r>
      <rPr>
        <b/>
        <sz val="11"/>
        <color rgb="FF1F497D"/>
        <rFont val="Calibri"/>
        <family val="2"/>
        <scheme val="minor"/>
      </rPr>
      <t>On activitiestoshare.co.uk</t>
    </r>
  </si>
  <si>
    <r>
      <t>Colouring pencils (not felt tip pens due to the lids being a potential choking hazard) - £2.28  </t>
    </r>
    <r>
      <rPr>
        <b/>
        <sz val="11"/>
        <color rgb="FF1F497D"/>
        <rFont val="Calibri"/>
        <family val="2"/>
        <scheme val="minor"/>
      </rPr>
      <t>on Amazon - colour therapy colouring pencils pack of 12.</t>
    </r>
  </si>
  <si>
    <r>
      <t xml:space="preserve">Bird Call Plush Toy Bird (£8.65) </t>
    </r>
    <r>
      <rPr>
        <b/>
        <sz val="11"/>
        <color rgb="FF1F497D"/>
        <rFont val="Calibri"/>
        <family val="2"/>
        <scheme val="minor"/>
      </rPr>
      <t xml:space="preserve">on Amazon - by Wild Republic </t>
    </r>
  </si>
  <si>
    <t>Active minds wordsearch</t>
  </si>
  <si>
    <t>Pictures to share book</t>
  </si>
  <si>
    <t>Adult sound book</t>
  </si>
  <si>
    <t>Nuts and bolts set</t>
  </si>
  <si>
    <t>colouring pencils</t>
  </si>
  <si>
    <t xml:space="preserve">Bird call plush toy bird </t>
  </si>
  <si>
    <t>Dance Mat for a Wii</t>
  </si>
  <si>
    <t>Zumba DVD</t>
  </si>
  <si>
    <t>Hula Hoops</t>
  </si>
  <si>
    <t>Mindfulness colouring books</t>
  </si>
  <si>
    <t>rubix cubes or similar</t>
  </si>
  <si>
    <t>watercolour pencils</t>
  </si>
  <si>
    <t>jigsaws</t>
  </si>
  <si>
    <t>Books (variety)</t>
  </si>
  <si>
    <t xml:space="preserve">Origami book </t>
  </si>
  <si>
    <t>https://www.waterstones.com/book/origami-tear-off-pad/lucy-bowman//9781409581956?awc=3787_1586248108_302ad7e74c8ed358ecd8a470f93ac93f&amp;utm_source=259955&amp;utm_medium=affiliate&amp;utm_campaign=Genie+Shopping</t>
  </si>
  <si>
    <t xml:space="preserve">Rubiks Cube </t>
  </si>
  <si>
    <t>https://www.argos.co.uk/product/3900217</t>
  </si>
  <si>
    <t xml:space="preserve">Watercolour pencils </t>
  </si>
  <si>
    <t>https://www.hobbycraft.co.uk/watercolour-pencils-24-pack/648180-1000</t>
  </si>
  <si>
    <t>DVDS:</t>
  </si>
  <si>
    <t>item</t>
  </si>
  <si>
    <t>quantity</t>
  </si>
  <si>
    <t>DVDs:</t>
  </si>
  <si>
    <t>delivered</t>
  </si>
  <si>
    <t xml:space="preserve">Hellingly </t>
  </si>
  <si>
    <t xml:space="preserve">MillView </t>
  </si>
  <si>
    <t>Gardening equipment:</t>
  </si>
  <si>
    <t xml:space="preserve">Meadowfield </t>
  </si>
  <si>
    <t>DOP</t>
  </si>
  <si>
    <t xml:space="preserve">Shepherd House </t>
  </si>
  <si>
    <t xml:space="preserve">Connoly House </t>
  </si>
  <si>
    <t>Seldon</t>
  </si>
  <si>
    <t>Paints</t>
  </si>
  <si>
    <t>Colouring Pencils</t>
  </si>
  <si>
    <t>Felt Tips</t>
  </si>
  <si>
    <t>A4 Paper</t>
  </si>
  <si>
    <t>Canvases</t>
  </si>
  <si>
    <t>cross words/puzzle books</t>
  </si>
  <si>
    <t>bead making stuff</t>
  </si>
  <si>
    <t xml:space="preserve">Langley Green </t>
  </si>
  <si>
    <t xml:space="preserve">TV with DVD player </t>
  </si>
  <si>
    <t>Iris Ward</t>
  </si>
  <si>
    <t>DVD Players</t>
  </si>
  <si>
    <t>supplier</t>
  </si>
  <si>
    <t>Amazon</t>
  </si>
  <si>
    <t>The Works</t>
  </si>
  <si>
    <t xml:space="preserve">Unit Cost </t>
  </si>
  <si>
    <t>Total Cost</t>
  </si>
  <si>
    <t xml:space="preserve">The Works </t>
  </si>
  <si>
    <t xml:space="preserve">Amazon </t>
  </si>
  <si>
    <t xml:space="preserve">Amazon gift voucher </t>
  </si>
  <si>
    <t xml:space="preserve">Amazon  </t>
  </si>
  <si>
    <t>Currys</t>
  </si>
  <si>
    <t>Yes</t>
  </si>
  <si>
    <t xml:space="preserve">Curry's </t>
  </si>
  <si>
    <t>Voucher</t>
  </si>
  <si>
    <t>Rechargable batteries 6 pack(for boom boxes)</t>
  </si>
  <si>
    <t>Colouring Books</t>
  </si>
  <si>
    <t xml:space="preserve">Paint and brush sets </t>
  </si>
  <si>
    <t xml:space="preserve">DVDs Voucher </t>
  </si>
  <si>
    <t xml:space="preserve">Total </t>
  </si>
  <si>
    <t xml:space="preserve">Graff City </t>
  </si>
  <si>
    <t>vegetable, flower, herb seeds</t>
  </si>
  <si>
    <t>yes</t>
  </si>
  <si>
    <t xml:space="preserve">Canvases </t>
  </si>
  <si>
    <t>wheelbarrow</t>
  </si>
  <si>
    <t xml:space="preserve">DVDs and books </t>
  </si>
  <si>
    <t>The Range</t>
  </si>
  <si>
    <t>Hobbycraft</t>
  </si>
  <si>
    <t>Colouring books</t>
  </si>
  <si>
    <t>currys</t>
  </si>
  <si>
    <t>Bendy Sqwish</t>
  </si>
  <si>
    <t>Daily sparkle</t>
  </si>
  <si>
    <t>Alz products</t>
  </si>
  <si>
    <t>Activities to share</t>
  </si>
  <si>
    <t xml:space="preserve">Locks and latch board </t>
  </si>
  <si>
    <t xml:space="preserve">Calming sensory pack </t>
  </si>
  <si>
    <t>CD</t>
  </si>
  <si>
    <t>CDs</t>
  </si>
  <si>
    <t>Active mind colouring book nature</t>
  </si>
  <si>
    <t>Active mind colouring book life</t>
  </si>
  <si>
    <t>Active mind aquapaint loves</t>
  </si>
  <si>
    <t>Active mind aquapaint seaside</t>
  </si>
  <si>
    <t>Active mind aquapaint nature</t>
  </si>
  <si>
    <t xml:space="preserve">DVDs and Books </t>
  </si>
  <si>
    <t>A5 Card</t>
  </si>
  <si>
    <t>Wheelbarrow</t>
  </si>
  <si>
    <t xml:space="preserve">The Range </t>
  </si>
  <si>
    <t>A5 notebooks</t>
  </si>
  <si>
    <t>earphones</t>
  </si>
  <si>
    <t>A4 sketch books</t>
  </si>
  <si>
    <t xml:space="preserve">Ordered 11th May </t>
  </si>
  <si>
    <t>Weighted blanket Arkham 6.8kg 122x183cm combination</t>
  </si>
  <si>
    <t>Amazon 49.99</t>
  </si>
  <si>
    <t>Sensory LED light drawing board</t>
  </si>
  <si>
    <t>Amazon 30.99</t>
  </si>
  <si>
    <t>Sensory Circle silishapes</t>
  </si>
  <si>
    <t>Amazon 34.64 x 3</t>
  </si>
  <si>
    <t>Interlocking plastic discs shaive</t>
  </si>
  <si>
    <t>Amazon 8.99</t>
  </si>
  <si>
    <t>Giant dominos</t>
  </si>
  <si>
    <t>Amazon 20.47</t>
  </si>
  <si>
    <t>Giant 4 in a row</t>
  </si>
  <si>
    <t>Amazon 16.99</t>
  </si>
  <si>
    <t>Snakes and ladders</t>
  </si>
  <si>
    <t>Amazon 10.45</t>
  </si>
  <si>
    <t>Guess who</t>
  </si>
  <si>
    <t>Amazon 20.99</t>
  </si>
  <si>
    <t>LED light sting</t>
  </si>
  <si>
    <t>Amazon 10.99</t>
  </si>
  <si>
    <t>TickiT 72101 touch and match board</t>
  </si>
  <si>
    <t>Stoies musical instruments</t>
  </si>
  <si>
    <t xml:space="preserve">Amazon alternative </t>
  </si>
  <si>
    <t>Colouring books Amazing anti boredom</t>
  </si>
  <si>
    <t>Berol felt tip</t>
  </si>
  <si>
    <t>Amazon 7.99</t>
  </si>
  <si>
    <t>Exercise ball and pump Arteesol 75cm</t>
  </si>
  <si>
    <t>Amazon 26.99</t>
  </si>
  <si>
    <t>Weighted lap pad</t>
  </si>
  <si>
    <t>YCbingo Ocean wave projector</t>
  </si>
  <si>
    <t>Amazon 23.99</t>
  </si>
  <si>
    <t>Ipad Air 64GB</t>
  </si>
  <si>
    <t>Amazon renewed 360</t>
  </si>
  <si>
    <t>PDCA</t>
  </si>
  <si>
    <t>product name</t>
  </si>
  <si>
    <t xml:space="preserve">delivered </t>
  </si>
  <si>
    <t>vibrating bone pillows</t>
  </si>
  <si>
    <t>weighted cuddly fox</t>
  </si>
  <si>
    <t>weighted deep pressure vest</t>
  </si>
  <si>
    <t>Amazon £59.95 each</t>
  </si>
  <si>
    <t>set of ankle/wrist weights</t>
  </si>
  <si>
    <t>Equivalent from Amazon £29.99 each</t>
  </si>
  <si>
    <t>weighted lap pad</t>
  </si>
  <si>
    <t>weighted blanket</t>
  </si>
  <si>
    <t>clacker ball</t>
  </si>
  <si>
    <t>tangle teaser</t>
  </si>
  <si>
    <t>tangle teaser (fuzzy)</t>
  </si>
  <si>
    <t>fidget cube</t>
  </si>
  <si>
    <t>fidget pad</t>
  </si>
  <si>
    <t>twist and lock blocks</t>
  </si>
  <si>
    <t>infinate square</t>
  </si>
  <si>
    <t>coloured puzzle ball</t>
  </si>
  <si>
    <t>stretchy caterpillars</t>
  </si>
  <si>
    <t>liquid filled flat fish</t>
  </si>
  <si>
    <t>activ textured roller</t>
  </si>
  <si>
    <t>large furb balls</t>
  </si>
  <si>
    <t>squishy mesh balls</t>
  </si>
  <si>
    <t>light up spiky ball</t>
  </si>
  <si>
    <t>squeaky spikey hedgehog</t>
  </si>
  <si>
    <t>various size/colour/textured balls</t>
  </si>
  <si>
    <t>ear defenders</t>
  </si>
  <si>
    <t>wobble cushion</t>
  </si>
  <si>
    <t>The Havens</t>
  </si>
  <si>
    <t xml:space="preserve">Supplier </t>
  </si>
  <si>
    <t>Unit cost</t>
  </si>
  <si>
    <t xml:space="preserve">Total cost </t>
  </si>
  <si>
    <t xml:space="preserve">Sensory compression vest </t>
  </si>
  <si>
    <t>Fidget sensory toy</t>
  </si>
  <si>
    <t>Sensory toys</t>
  </si>
  <si>
    <t>Total cost</t>
  </si>
  <si>
    <t>DVD players</t>
  </si>
  <si>
    <t>Compost</t>
  </si>
  <si>
    <t>Giant dominoes</t>
  </si>
  <si>
    <t>Giant snakes and ladders</t>
  </si>
  <si>
    <t>Inflatable dart board</t>
  </si>
  <si>
    <t>Giant four in a row</t>
  </si>
  <si>
    <t>100 PICS card game</t>
  </si>
  <si>
    <t>Dominoes</t>
  </si>
  <si>
    <t>Paint by numbers</t>
  </si>
  <si>
    <t>The Bell Jar</t>
  </si>
  <si>
    <t>Naughts and Crosses</t>
  </si>
  <si>
    <t>Tye dye kits</t>
  </si>
  <si>
    <t>Scrabble</t>
  </si>
  <si>
    <t xml:space="preserve">Drumond Park The LOGO Board Game </t>
  </si>
  <si>
    <t xml:space="preserve">The Blockbuster Game </t>
  </si>
  <si>
    <t xml:space="preserve">London Bingo Games Set </t>
  </si>
  <si>
    <t>Mattel Games Pictionary</t>
  </si>
  <si>
    <t xml:space="preserve">The Ultimate Pub Quiz Book </t>
  </si>
  <si>
    <t xml:space="preserve">Collins Pub Quiz </t>
  </si>
  <si>
    <t xml:space="preserve">The Pot Luck Pub Quiz Book </t>
  </si>
  <si>
    <t xml:space="preserve">The General Knowledge Pub Quiz Book </t>
  </si>
  <si>
    <t>Coloured pencils</t>
  </si>
  <si>
    <t>naughts and crosses</t>
  </si>
  <si>
    <t>Thrillers</t>
  </si>
  <si>
    <t>Boom box</t>
  </si>
  <si>
    <t xml:space="preserve">Drumond Park LOGO Best of TV </t>
  </si>
  <si>
    <t xml:space="preserve">Big Game Hunters 503 </t>
  </si>
  <si>
    <t>Pictionary</t>
  </si>
  <si>
    <t>Cluedo Board Game</t>
  </si>
  <si>
    <t xml:space="preserve">Currys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</si>
</sst>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#,##0_ ;[Red]\-#,##0\ "/>
    <numFmt numFmtId="165" formatCode="&quot;£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F497D"/>
      <name val="Calibri"/>
      <family val="2"/>
    </font>
    <font>
      <sz val="11"/>
      <color rgb="FF1F497D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2" fillId="0" borderId="0" xfId="1"/>
    <xf numFmtId="8" fontId="0" fillId="0" borderId="0" xfId="0" applyNumberFormat="1"/>
    <xf numFmtId="0" fontId="2" fillId="0" borderId="0" xfId="1" applyAlignment="1">
      <alignment wrapText="1"/>
    </xf>
    <xf numFmtId="8" fontId="1" fillId="0" borderId="0" xfId="0" applyNumberFormat="1" applyFont="1"/>
    <xf numFmtId="4" fontId="0" fillId="0" borderId="0" xfId="0" applyNumberFormat="1"/>
    <xf numFmtId="4" fontId="1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/>
    <xf numFmtId="164" fontId="0" fillId="0" borderId="3" xfId="0" applyNumberFormat="1" applyBorder="1"/>
    <xf numFmtId="0" fontId="4" fillId="0" borderId="3" xfId="0" applyFont="1" applyBorder="1"/>
    <xf numFmtId="0" fontId="0" fillId="0" borderId="3" xfId="0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165" fontId="0" fillId="0" borderId="0" xfId="0" applyNumberFormat="1"/>
    <xf numFmtId="165" fontId="1" fillId="0" borderId="0" xfId="0" applyNumberFormat="1" applyFont="1"/>
    <xf numFmtId="165" fontId="0" fillId="0" borderId="3" xfId="0" applyNumberFormat="1" applyBorder="1"/>
    <xf numFmtId="0" fontId="1" fillId="0" borderId="3" xfId="0" applyFont="1" applyBorder="1" applyAlignment="1">
      <alignment wrapText="1"/>
    </xf>
    <xf numFmtId="165" fontId="1" fillId="0" borderId="3" xfId="0" applyNumberFormat="1" applyFont="1" applyBorder="1"/>
    <xf numFmtId="6" fontId="0" fillId="0" borderId="0" xfId="0" applyNumberFormat="1" applyAlignment="1">
      <alignment horizontal="left"/>
    </xf>
    <xf numFmtId="0" fontId="9" fillId="0" borderId="0" xfId="0" applyFont="1" applyAlignment="1">
      <alignment vertical="center"/>
    </xf>
    <xf numFmtId="0" fontId="0" fillId="0" borderId="4" xfId="0" applyBorder="1"/>
    <xf numFmtId="0" fontId="1" fillId="0" borderId="4" xfId="0" applyFont="1" applyBorder="1"/>
    <xf numFmtId="165" fontId="0" fillId="0" borderId="0" xfId="0" applyNumberFormat="1" applyAlignment="1">
      <alignment horizontal="left"/>
    </xf>
    <xf numFmtId="165" fontId="1" fillId="0" borderId="3" xfId="0" applyNumberFormat="1" applyFont="1" applyBorder="1" applyAlignment="1">
      <alignment horizontal="left"/>
    </xf>
    <xf numFmtId="165" fontId="0" fillId="0" borderId="3" xfId="0" applyNumberFormat="1" applyBorder="1" applyAlignment="1">
      <alignment horizontal="left"/>
    </xf>
    <xf numFmtId="0" fontId="7" fillId="0" borderId="3" xfId="1" applyFont="1" applyBorder="1" applyAlignment="1">
      <alignment wrapText="1"/>
    </xf>
    <xf numFmtId="0" fontId="7" fillId="0" borderId="3" xfId="0" applyFont="1" applyBorder="1"/>
    <xf numFmtId="6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6" fontId="1" fillId="0" borderId="0" xfId="0" applyNumberFormat="1" applyFont="1"/>
    <xf numFmtId="8" fontId="1" fillId="0" borderId="0" xfId="0" applyNumberFormat="1" applyFont="1" applyAlignment="1">
      <alignment horizontal="left" wrapText="1"/>
    </xf>
    <xf numFmtId="6" fontId="1" fillId="0" borderId="0" xfId="0" applyNumberFormat="1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5" xfId="0" applyBorder="1"/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/>
    <xf numFmtId="8" fontId="0" fillId="0" borderId="3" xfId="0" applyNumberFormat="1" applyBorder="1" applyAlignment="1">
      <alignment vertical="center"/>
    </xf>
    <xf numFmtId="0" fontId="0" fillId="0" borderId="5" xfId="0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8" fontId="0" fillId="0" borderId="7" xfId="0" applyNumberFormat="1" applyBorder="1" applyAlignment="1">
      <alignment horizontal="center"/>
    </xf>
    <xf numFmtId="8" fontId="0" fillId="0" borderId="3" xfId="0" applyNumberFormat="1" applyBorder="1" applyAlignment="1">
      <alignment horizontal="center" vertical="center"/>
    </xf>
    <xf numFmtId="6" fontId="0" fillId="0" borderId="3" xfId="0" applyNumberFormat="1" applyBorder="1"/>
    <xf numFmtId="0" fontId="11" fillId="0" borderId="0" xfId="0" applyFont="1" applyAlignment="1">
      <alignment vertical="center" wrapText="1"/>
    </xf>
    <xf numFmtId="0" fontId="0" fillId="2" borderId="3" xfId="0" applyFill="1" applyBorder="1"/>
    <xf numFmtId="165" fontId="0" fillId="2" borderId="3" xfId="0" applyNumberFormat="1" applyFill="1" applyBorder="1" applyAlignment="1">
      <alignment horizontal="left"/>
    </xf>
    <xf numFmtId="0" fontId="0" fillId="0" borderId="8" xfId="0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8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works.co.uk/p/sudoku-books/pocket-sudoku/9781788282178" TargetMode="External"/><Relationship Id="rId18" Type="http://schemas.openxmlformats.org/officeDocument/2006/relationships/hyperlink" Target="https://www.theworks.co.uk/p/clay/das-1kg-terracotta-modelling-clay/8000144002375" TargetMode="External"/><Relationship Id="rId26" Type="http://schemas.openxmlformats.org/officeDocument/2006/relationships/hyperlink" Target="https://www.hobbycraft.co.uk/craft-pva-glue-25-litres/648599-1000" TargetMode="External"/><Relationship Id="rId3" Type="http://schemas.openxmlformats.org/officeDocument/2006/relationships/hyperlink" Target="https://www.argos.co.uk/product/9004382" TargetMode="External"/><Relationship Id="rId21" Type="http://schemas.openxmlformats.org/officeDocument/2006/relationships/hyperlink" Target="https://www.physioroom.com/product/PhysioRoom_26cm_Soft_Pilates_Ball/3389/42594.html?gclid=Cj0KCQjwmpb0BRCBARIsAG7y4zb6u1qMd2N98YJt5reMSi_fqkLGGdjFtFhPQXI-iooJe-lBqxEreBAaAnz-EALw_wcB" TargetMode="External"/><Relationship Id="rId34" Type="http://schemas.openxmlformats.org/officeDocument/2006/relationships/hyperlink" Target="https://www.argos.co.uk/product/3900217" TargetMode="External"/><Relationship Id="rId7" Type="http://schemas.openxmlformats.org/officeDocument/2006/relationships/hyperlink" Target="https://www.argos.co.uk/product/9804049" TargetMode="External"/><Relationship Id="rId12" Type="http://schemas.openxmlformats.org/officeDocument/2006/relationships/hyperlink" Target="https://www.theworks.co.uk/p/wordsearch-books/the-great-book-of-wordsearch/9781788282079" TargetMode="External"/><Relationship Id="rId17" Type="http://schemas.openxmlformats.org/officeDocument/2006/relationships/hyperlink" Target="https://www.theworks.co.uk/p/paint/colour-crazy-22-watercolour-paints-and-brush-set/5052089023697" TargetMode="External"/><Relationship Id="rId25" Type="http://schemas.openxmlformats.org/officeDocument/2006/relationships/hyperlink" Target="https://www.hobbycraft.co.uk/green-ready-mixed-paint-5-litres/641966-1005" TargetMode="External"/><Relationship Id="rId33" Type="http://schemas.openxmlformats.org/officeDocument/2006/relationships/hyperlink" Target="https://www.waterstones.com/book/origami-tear-off-pad/lucy-bowman/9781409581956?awc=3787_1586248108_302ad7e74c8ed358ecd8a470f93ac93f&amp;utm_source=259955&amp;utm_medium=affiliate&amp;utm_campaign=Genie+Shopping" TargetMode="External"/><Relationship Id="rId2" Type="http://schemas.openxmlformats.org/officeDocument/2006/relationships/hyperlink" Target="https://www.argos.co.uk/product/3422575" TargetMode="External"/><Relationship Id="rId16" Type="http://schemas.openxmlformats.org/officeDocument/2006/relationships/hyperlink" Target="https://www.theworks.co.uk/p/painting-by-numbers/jungle-scene-paint-by-numbers-set/090672993779" TargetMode="External"/><Relationship Id="rId20" Type="http://schemas.openxmlformats.org/officeDocument/2006/relationships/hyperlink" Target="https://www.theworks.co.uk/c/multibuys/3-for-5/fiction-books" TargetMode="External"/><Relationship Id="rId29" Type="http://schemas.openxmlformats.org/officeDocument/2006/relationships/hyperlink" Target="https://www.magazine.co.uk/best-selling-magazine-subscriptions" TargetMode="External"/><Relationship Id="rId1" Type="http://schemas.openxmlformats.org/officeDocument/2006/relationships/hyperlink" Target="https://www.argos.co.uk/product/5422920" TargetMode="External"/><Relationship Id="rId6" Type="http://schemas.openxmlformats.org/officeDocument/2006/relationships/hyperlink" Target="https://www.argos.co.uk/product/5135451" TargetMode="External"/><Relationship Id="rId11" Type="http://schemas.openxmlformats.org/officeDocument/2006/relationships/hyperlink" Target="https://www.theworks.co.uk/p/school-stationery/a4-wiro-plain-black-lined-notebook/5060678571474" TargetMode="External"/><Relationship Id="rId24" Type="http://schemas.openxmlformats.org/officeDocument/2006/relationships/hyperlink" Target="https://store.hmv.com/store/music/cd/music-for-mindfulness?gclid=Cj0KCQjwmpb0BRCBARIsAG7y4zZ-PVtl7xC_lLIrkx6cFWgH3IF9c4RNxiCWbG8L0NQdtLolh_6mOe0aAqH3EALw_wcB&amp;gclsrc=aw.ds" TargetMode="External"/><Relationship Id="rId32" Type="http://schemas.openxmlformats.org/officeDocument/2006/relationships/hyperlink" Target="https://www.argos.co.uk/product/8790226" TargetMode="External"/><Relationship Id="rId5" Type="http://schemas.openxmlformats.org/officeDocument/2006/relationships/hyperlink" Target="https://www.argos.co.uk/product/8242303" TargetMode="External"/><Relationship Id="rId15" Type="http://schemas.openxmlformats.org/officeDocument/2006/relationships/hyperlink" Target="https://www.theworks.co.uk/p/nature-books/the-kew-gardens---delightful-colouring-book/9781789501643" TargetMode="External"/><Relationship Id="rId23" Type="http://schemas.openxmlformats.org/officeDocument/2006/relationships/hyperlink" Target="https://www.sportsdirect.com/donnay-indoor-compact-folding-table-tennis-table-770960" TargetMode="External"/><Relationship Id="rId28" Type="http://schemas.openxmlformats.org/officeDocument/2006/relationships/hyperlink" Target="https://www.whsmith.co.uk/products/whsmith-white-plain-postcards-pack-of-50/5013872037031.html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theworks.co.uk/p/notebooks/a4-casebound-doodle-plain-notebook/5060260134216" TargetMode="External"/><Relationship Id="rId19" Type="http://schemas.openxmlformats.org/officeDocument/2006/relationships/hyperlink" Target="https://www.argos.co.uk/product/8575836" TargetMode="External"/><Relationship Id="rId31" Type="http://schemas.openxmlformats.org/officeDocument/2006/relationships/hyperlink" Target="https://www.bakerross.co.uk/deluxe-playing-cards?&amp;gclid=CjwKCAjwpqv0BRABEiwA-TySwX8hzpeuW9vobdJy-bBCDSp1mjaIYsvganX0h1rRHrCLDgbOuJ9omxoCOjsQAvD_BwE" TargetMode="External"/><Relationship Id="rId4" Type="http://schemas.openxmlformats.org/officeDocument/2006/relationships/hyperlink" Target="https://www.argos.co.uk/product/8619785" TargetMode="External"/><Relationship Id="rId9" Type="http://schemas.openxmlformats.org/officeDocument/2006/relationships/hyperlink" Target="https://www.theworks.co.uk/p/felt-tips/scribblicious-premium-felt-pens---set-of-18/5052089201460" TargetMode="External"/><Relationship Id="rId14" Type="http://schemas.openxmlformats.org/officeDocument/2006/relationships/hyperlink" Target="https://www.theworks.co.uk/p/pencil/colour-pencils---pack-of-15/5052089125346" TargetMode="External"/><Relationship Id="rId22" Type="http://schemas.openxmlformats.org/officeDocument/2006/relationships/hyperlink" Target="https://www.amazon.co.uk/dp/B07HC8XNG2/ref=sspa_dk_detail_3?psc=1&amp;pd_rd_i=B07HC8XNG2&amp;pd_rd_w=aYLSR&amp;pf_rd_p=1055d8b2-c10c-4d7d-b50d-96300553e15d&amp;pd_rd_wg=Cnr7q&amp;pf_rd_r=2R82BPXZ6WB08M87RR0S&amp;pd_rd_r=44e7cfbe-4059-4f92-9c0e-73fb719f7f63&amp;spLa=ZW5jcnlwdGVkUXVhbGlmaWVyPUEyV1BLTThXSTQ4TDNBJmVuY3J5cHRlZElkPUEwNTY3NTMzMUpZRjI0WVI4UDcxUSZlbmNyeXB0ZWRBZElkPUEwNjI2NDM2MVFZT0pOSkNWTFc3RSZ3aWRnZXROYW1lPXNwX2RldGFpbCZhY3Rpb249Y2xpY2tSZWRpcmVjdCZkb05vdExvZ0NsaWNrPXRydWU=" TargetMode="External"/><Relationship Id="rId27" Type="http://schemas.openxmlformats.org/officeDocument/2006/relationships/hyperlink" Target="https://www.bakerross.co.uk/bumper-brush-value-pack?&amp;gclid=Cj0KCQjwmpb0BRCBARIsAG7y4zaxSCdEf-VGtHVxuXPTuLPKLhqhGHXpraYH38-5nP1I_tFye46LgCwaAlL3EALw_wcB" TargetMode="External"/><Relationship Id="rId30" Type="http://schemas.openxmlformats.org/officeDocument/2006/relationships/hyperlink" Target="https://www.primrose.co.uk/plastic-raised-beds-c-734_737_12408.html" TargetMode="External"/><Relationship Id="rId35" Type="http://schemas.openxmlformats.org/officeDocument/2006/relationships/hyperlink" Target="https://www.hobbycraft.co.uk/watercolour-pencils-24-pack/648180-1000" TargetMode="External"/><Relationship Id="rId8" Type="http://schemas.openxmlformats.org/officeDocument/2006/relationships/hyperlink" Target="https://www.argos.co.uk/product/980083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workbookViewId="0">
      <selection activeCell="C2" sqref="C2"/>
    </sheetView>
  </sheetViews>
  <sheetFormatPr defaultRowHeight="14.5" x14ac:dyDescent="0.35"/>
  <cols>
    <col min="1" max="1" width="36.81640625" customWidth="1"/>
    <col min="2" max="2" width="83.81640625" style="3" customWidth="1"/>
    <col min="3" max="3" width="23.54296875" style="6" customWidth="1"/>
    <col min="4" max="4" width="44.26953125" customWidth="1"/>
  </cols>
  <sheetData>
    <row r="1" spans="1:4" ht="15" thickBot="1" x14ac:dyDescent="0.4">
      <c r="A1" s="1" t="s">
        <v>32</v>
      </c>
      <c r="B1" s="2" t="s">
        <v>33</v>
      </c>
      <c r="C1" s="8" t="s">
        <v>35</v>
      </c>
    </row>
    <row r="2" spans="1:4" x14ac:dyDescent="0.35">
      <c r="A2" s="4" t="s">
        <v>1</v>
      </c>
      <c r="B2" s="7" t="s">
        <v>34</v>
      </c>
      <c r="C2" s="6">
        <v>54.99</v>
      </c>
    </row>
    <row r="3" spans="1:4" x14ac:dyDescent="0.35">
      <c r="A3" t="s">
        <v>37</v>
      </c>
      <c r="B3" s="7" t="s">
        <v>36</v>
      </c>
      <c r="C3" s="6">
        <v>14.99</v>
      </c>
    </row>
    <row r="4" spans="1:4" x14ac:dyDescent="0.35">
      <c r="A4" t="s">
        <v>38</v>
      </c>
      <c r="B4" s="7" t="s">
        <v>39</v>
      </c>
      <c r="C4" s="6">
        <v>5.99</v>
      </c>
    </row>
    <row r="5" spans="1:4" x14ac:dyDescent="0.35">
      <c r="A5" t="s">
        <v>3</v>
      </c>
      <c r="B5" s="7" t="s">
        <v>40</v>
      </c>
      <c r="C5" s="6">
        <v>44.99</v>
      </c>
    </row>
    <row r="6" spans="1:4" x14ac:dyDescent="0.35">
      <c r="A6" t="s">
        <v>4</v>
      </c>
      <c r="B6" s="7" t="s">
        <v>41</v>
      </c>
      <c r="C6" s="6">
        <v>19.989999999999998</v>
      </c>
    </row>
    <row r="7" spans="1:4" x14ac:dyDescent="0.35">
      <c r="A7" t="s">
        <v>5</v>
      </c>
      <c r="B7" s="7" t="s">
        <v>42</v>
      </c>
      <c r="C7" s="6">
        <v>21.99</v>
      </c>
    </row>
    <row r="8" spans="1:4" x14ac:dyDescent="0.35">
      <c r="A8" s="3" t="s">
        <v>30</v>
      </c>
      <c r="B8" s="7" t="s">
        <v>43</v>
      </c>
      <c r="C8" s="6">
        <v>8</v>
      </c>
    </row>
    <row r="9" spans="1:4" x14ac:dyDescent="0.35">
      <c r="A9" s="3" t="s">
        <v>29</v>
      </c>
      <c r="B9" s="7" t="s">
        <v>44</v>
      </c>
      <c r="C9" s="6">
        <v>25</v>
      </c>
    </row>
    <row r="10" spans="1:4" x14ac:dyDescent="0.35">
      <c r="A10" s="3" t="s">
        <v>19</v>
      </c>
      <c r="B10" s="3" t="s">
        <v>125</v>
      </c>
      <c r="C10" s="6">
        <v>5</v>
      </c>
    </row>
    <row r="11" spans="1:4" x14ac:dyDescent="0.35">
      <c r="A11" s="3" t="s">
        <v>7</v>
      </c>
      <c r="B11" s="7" t="s">
        <v>61</v>
      </c>
      <c r="C11" s="6">
        <v>1.6</v>
      </c>
      <c r="D11" t="s">
        <v>62</v>
      </c>
    </row>
    <row r="12" spans="1:4" ht="29" x14ac:dyDescent="0.35">
      <c r="A12" s="3" t="s">
        <v>46</v>
      </c>
      <c r="B12" s="7" t="s">
        <v>45</v>
      </c>
      <c r="C12" s="6">
        <v>2</v>
      </c>
    </row>
    <row r="13" spans="1:4" x14ac:dyDescent="0.35">
      <c r="A13" s="3" t="s">
        <v>21</v>
      </c>
    </row>
    <row r="14" spans="1:4" ht="29" x14ac:dyDescent="0.35">
      <c r="A14" s="3" t="s">
        <v>28</v>
      </c>
      <c r="B14" s="7" t="s">
        <v>47</v>
      </c>
      <c r="C14" s="6">
        <v>3</v>
      </c>
    </row>
    <row r="15" spans="1:4" ht="29" x14ac:dyDescent="0.35">
      <c r="A15" s="3" t="s">
        <v>20</v>
      </c>
      <c r="B15" s="7" t="s">
        <v>48</v>
      </c>
      <c r="C15" s="6">
        <v>3</v>
      </c>
    </row>
    <row r="16" spans="1:4" x14ac:dyDescent="0.35">
      <c r="A16" s="3" t="s">
        <v>23</v>
      </c>
    </row>
    <row r="17" spans="1:3" ht="29" x14ac:dyDescent="0.35">
      <c r="A17" s="3" t="s">
        <v>49</v>
      </c>
      <c r="B17" s="7" t="s">
        <v>51</v>
      </c>
      <c r="C17" s="6">
        <v>2.5</v>
      </c>
    </row>
    <row r="18" spans="1:3" x14ac:dyDescent="0.35">
      <c r="A18" s="3" t="s">
        <v>50</v>
      </c>
      <c r="B18" s="7" t="s">
        <v>52</v>
      </c>
      <c r="C18" s="6">
        <v>2</v>
      </c>
    </row>
    <row r="19" spans="1:3" x14ac:dyDescent="0.35">
      <c r="A19" s="3" t="s">
        <v>24</v>
      </c>
      <c r="B19" s="7" t="s">
        <v>53</v>
      </c>
      <c r="C19" s="6">
        <v>1</v>
      </c>
    </row>
    <row r="20" spans="1:3" ht="29" x14ac:dyDescent="0.35">
      <c r="A20" s="3" t="s">
        <v>55</v>
      </c>
      <c r="B20" s="7" t="s">
        <v>54</v>
      </c>
      <c r="C20" s="6">
        <v>2</v>
      </c>
    </row>
    <row r="21" spans="1:3" x14ac:dyDescent="0.35">
      <c r="A21" s="3" t="s">
        <v>26</v>
      </c>
    </row>
    <row r="22" spans="1:3" ht="29" x14ac:dyDescent="0.35">
      <c r="A22" s="3" t="s">
        <v>27</v>
      </c>
      <c r="B22" s="7" t="s">
        <v>56</v>
      </c>
      <c r="C22" s="6">
        <v>3</v>
      </c>
    </row>
    <row r="23" spans="1:3" ht="45" customHeight="1" x14ac:dyDescent="0.35">
      <c r="A23" s="3" t="s">
        <v>58</v>
      </c>
      <c r="B23" s="7" t="s">
        <v>57</v>
      </c>
      <c r="C23" s="6">
        <v>3</v>
      </c>
    </row>
    <row r="24" spans="1:3" ht="19.5" customHeight="1" x14ac:dyDescent="0.35">
      <c r="A24" s="3" t="s">
        <v>145</v>
      </c>
      <c r="B24" s="7" t="s">
        <v>146</v>
      </c>
      <c r="C24" s="6">
        <v>16.5</v>
      </c>
    </row>
    <row r="25" spans="1:3" x14ac:dyDescent="0.35">
      <c r="A25" s="3" t="s">
        <v>18</v>
      </c>
      <c r="B25" s="7" t="s">
        <v>59</v>
      </c>
      <c r="C25" s="6">
        <v>4</v>
      </c>
    </row>
    <row r="26" spans="1:3" x14ac:dyDescent="0.35">
      <c r="A26" s="3" t="s">
        <v>13</v>
      </c>
      <c r="B26" s="7" t="s">
        <v>60</v>
      </c>
      <c r="C26" s="6">
        <v>179.99</v>
      </c>
    </row>
    <row r="27" spans="1:3" x14ac:dyDescent="0.35">
      <c r="A27" s="3" t="s">
        <v>31</v>
      </c>
    </row>
    <row r="28" spans="1:3" x14ac:dyDescent="0.35">
      <c r="A28" s="3" t="s">
        <v>126</v>
      </c>
    </row>
    <row r="29" spans="1:3" x14ac:dyDescent="0.35">
      <c r="A29" s="3" t="s">
        <v>127</v>
      </c>
    </row>
    <row r="30" spans="1:3" ht="116" x14ac:dyDescent="0.35">
      <c r="A30" s="3" t="s">
        <v>75</v>
      </c>
      <c r="B30" s="7" t="s">
        <v>129</v>
      </c>
      <c r="C30" s="6">
        <v>14.99</v>
      </c>
    </row>
    <row r="31" spans="1:3" ht="43.5" x14ac:dyDescent="0.35">
      <c r="A31" s="3" t="s">
        <v>74</v>
      </c>
      <c r="B31" s="7" t="s">
        <v>128</v>
      </c>
      <c r="C31" s="6">
        <v>5.75</v>
      </c>
    </row>
    <row r="32" spans="1:3" ht="29" x14ac:dyDescent="0.35">
      <c r="A32" s="3" t="s">
        <v>131</v>
      </c>
      <c r="B32" s="7" t="s">
        <v>130</v>
      </c>
      <c r="C32" s="6">
        <v>120</v>
      </c>
    </row>
    <row r="33" spans="1:3" ht="43.5" x14ac:dyDescent="0.35">
      <c r="A33" s="3" t="s">
        <v>133</v>
      </c>
      <c r="B33" s="7" t="s">
        <v>132</v>
      </c>
      <c r="C33" s="6">
        <v>11.99</v>
      </c>
    </row>
    <row r="34" spans="1:3" x14ac:dyDescent="0.35">
      <c r="A34" s="3" t="s">
        <v>140</v>
      </c>
      <c r="B34" s="7" t="s">
        <v>141</v>
      </c>
      <c r="C34" s="6">
        <v>10</v>
      </c>
    </row>
    <row r="35" spans="1:3" x14ac:dyDescent="0.35">
      <c r="A35" s="3" t="s">
        <v>142</v>
      </c>
      <c r="B35" s="7" t="s">
        <v>143</v>
      </c>
      <c r="C35" s="6">
        <v>8.5</v>
      </c>
    </row>
    <row r="36" spans="1:3" ht="29" x14ac:dyDescent="0.35">
      <c r="A36" s="3" t="s">
        <v>147</v>
      </c>
      <c r="B36" s="7" t="s">
        <v>148</v>
      </c>
      <c r="C36" s="6">
        <v>2.09</v>
      </c>
    </row>
    <row r="37" spans="1:3" x14ac:dyDescent="0.35">
      <c r="A37" s="3" t="s">
        <v>231</v>
      </c>
      <c r="B37" s="7" t="s">
        <v>230</v>
      </c>
      <c r="C37" s="6">
        <v>60</v>
      </c>
    </row>
    <row r="38" spans="1:3" x14ac:dyDescent="0.35">
      <c r="A38" s="3" t="s">
        <v>233</v>
      </c>
      <c r="B38" s="7" t="s">
        <v>232</v>
      </c>
      <c r="C38" s="6">
        <v>24.99</v>
      </c>
    </row>
    <row r="39" spans="1:3" ht="29" x14ac:dyDescent="0.35">
      <c r="A39" s="3" t="s">
        <v>26</v>
      </c>
      <c r="B39" s="7" t="s">
        <v>234</v>
      </c>
      <c r="C39" s="6">
        <v>7.99</v>
      </c>
    </row>
    <row r="40" spans="1:3" x14ac:dyDescent="0.35">
      <c r="A40" s="3" t="s">
        <v>236</v>
      </c>
      <c r="B40" s="5" t="s">
        <v>235</v>
      </c>
      <c r="C40" s="6">
        <v>12.99</v>
      </c>
    </row>
    <row r="42" spans="1:3" x14ac:dyDescent="0.35">
      <c r="A42" s="11" t="s">
        <v>242</v>
      </c>
      <c r="C42" s="6">
        <v>9.9499999999999993</v>
      </c>
    </row>
    <row r="43" spans="1:3" x14ac:dyDescent="0.35">
      <c r="A43" s="11" t="s">
        <v>243</v>
      </c>
      <c r="C43" s="6">
        <v>7.49</v>
      </c>
    </row>
    <row r="44" spans="1:3" x14ac:dyDescent="0.35">
      <c r="A44" s="11" t="s">
        <v>244</v>
      </c>
      <c r="C44" s="6">
        <v>14.99</v>
      </c>
    </row>
    <row r="45" spans="1:3" x14ac:dyDescent="0.35">
      <c r="A45" s="11" t="s">
        <v>245</v>
      </c>
      <c r="C45" s="6">
        <v>15</v>
      </c>
    </row>
    <row r="46" spans="1:3" x14ac:dyDescent="0.35">
      <c r="A46" s="11" t="s">
        <v>246</v>
      </c>
      <c r="C46" s="6">
        <v>19.989999999999998</v>
      </c>
    </row>
    <row r="47" spans="1:3" x14ac:dyDescent="0.35">
      <c r="A47" s="11" t="s">
        <v>247</v>
      </c>
      <c r="C47" s="6">
        <v>12.99</v>
      </c>
    </row>
    <row r="48" spans="1:3" x14ac:dyDescent="0.35">
      <c r="A48" s="11" t="s">
        <v>248</v>
      </c>
      <c r="C48" s="6">
        <v>2.2799999999999998</v>
      </c>
    </row>
    <row r="49" spans="1:3" x14ac:dyDescent="0.35">
      <c r="A49" s="11" t="s">
        <v>249</v>
      </c>
      <c r="C49" s="6">
        <v>8.65</v>
      </c>
    </row>
    <row r="51" spans="1:3" x14ac:dyDescent="0.35">
      <c r="A51" s="11" t="s">
        <v>264</v>
      </c>
      <c r="B51" s="5" t="s">
        <v>265</v>
      </c>
      <c r="C51" s="6">
        <v>8.99</v>
      </c>
    </row>
    <row r="52" spans="1:3" x14ac:dyDescent="0.35">
      <c r="A52" s="11" t="s">
        <v>266</v>
      </c>
      <c r="B52" s="5" t="s">
        <v>267</v>
      </c>
      <c r="C52" s="6">
        <v>10</v>
      </c>
    </row>
    <row r="53" spans="1:3" x14ac:dyDescent="0.35">
      <c r="A53" s="11" t="s">
        <v>268</v>
      </c>
      <c r="B53" s="5" t="s">
        <v>269</v>
      </c>
      <c r="C53" s="6">
        <v>7</v>
      </c>
    </row>
  </sheetData>
  <hyperlinks>
    <hyperlink ref="B2" r:id="rId1" xr:uid="{00000000-0004-0000-0200-000000000000}"/>
    <hyperlink ref="B3" r:id="rId2" xr:uid="{00000000-0004-0000-0200-000001000000}"/>
    <hyperlink ref="B4" r:id="rId3" xr:uid="{00000000-0004-0000-0200-000002000000}"/>
    <hyperlink ref="B5" r:id="rId4" xr:uid="{00000000-0004-0000-0200-000003000000}"/>
    <hyperlink ref="B6" r:id="rId5" xr:uid="{00000000-0004-0000-0200-000004000000}"/>
    <hyperlink ref="B7" r:id="rId6" xr:uid="{00000000-0004-0000-0200-000005000000}"/>
    <hyperlink ref="B8" r:id="rId7" xr:uid="{00000000-0004-0000-0200-000006000000}"/>
    <hyperlink ref="B9" r:id="rId8" xr:uid="{00000000-0004-0000-0200-000007000000}"/>
    <hyperlink ref="B12" r:id="rId9" xr:uid="{00000000-0004-0000-0200-000008000000}"/>
    <hyperlink ref="B14" r:id="rId10" xr:uid="{00000000-0004-0000-0200-000009000000}"/>
    <hyperlink ref="B15" r:id="rId11" xr:uid="{00000000-0004-0000-0200-00000A000000}"/>
    <hyperlink ref="B17" r:id="rId12" xr:uid="{00000000-0004-0000-0200-00000B000000}"/>
    <hyperlink ref="B18" r:id="rId13" xr:uid="{00000000-0004-0000-0200-00000C000000}"/>
    <hyperlink ref="B19" r:id="rId14" xr:uid="{00000000-0004-0000-0200-00000D000000}"/>
    <hyperlink ref="B20" r:id="rId15" xr:uid="{00000000-0004-0000-0200-00000E000000}"/>
    <hyperlink ref="B22" r:id="rId16" xr:uid="{00000000-0004-0000-0200-00000F000000}"/>
    <hyperlink ref="B23" r:id="rId17" xr:uid="{00000000-0004-0000-0200-000010000000}"/>
    <hyperlink ref="B25" r:id="rId18" xr:uid="{00000000-0004-0000-0200-000011000000}"/>
    <hyperlink ref="B26" r:id="rId19" xr:uid="{00000000-0004-0000-0200-000012000000}"/>
    <hyperlink ref="B11" r:id="rId20" xr:uid="{00000000-0004-0000-0200-000013000000}"/>
    <hyperlink ref="B31" r:id="rId21" xr:uid="{00000000-0004-0000-0200-000014000000}"/>
    <hyperlink ref="B30" r:id="rId22" display="https://www.amazon.co.uk/dp/B07HC8XNG2/ref=sspa_dk_detail_3?psc=1&amp;pd_rd_i=B07HC8XNG2&amp;pd_rd_w=aYLSR&amp;pf_rd_p=1055d8b2-c10c-4d7d-b50d-96300553e15d&amp;pd_rd_wg=Cnr7q&amp;pf_rd_r=2R82BPXZ6WB08M87RR0S&amp;pd_rd_r=44e7cfbe-4059-4f92-9c0e-73fb719f7f63&amp;spLa=ZW5jcnlwdGVkUXVhbGlmaWVyPUEyV1BLTThXSTQ4TDNBJmVuY3J5cHRlZElkPUEwNTY3NTMzMUpZRjI0WVI4UDcxUSZlbmNyeXB0ZWRBZElkPUEwNjI2NDM2MVFZT0pOSkNWTFc3RSZ3aWRnZXROYW1lPXNwX2RldGFpbCZhY3Rpb249Y2xpY2tSZWRpcmVjdCZkb05vdExvZ0NsaWNrPXRydWU=" xr:uid="{00000000-0004-0000-0200-000015000000}"/>
    <hyperlink ref="B32" r:id="rId23" location="colcode=77096018" display="https://www.sportsdirect.com/donnay-indoor-compact-folding-table-tennis-table-770960 - colcode=77096018" xr:uid="{00000000-0004-0000-0200-000016000000}"/>
    <hyperlink ref="B33" r:id="rId24" xr:uid="{00000000-0004-0000-0200-000017000000}"/>
    <hyperlink ref="B34" r:id="rId25" xr:uid="{00000000-0004-0000-0200-000018000000}"/>
    <hyperlink ref="B35" r:id="rId26" xr:uid="{00000000-0004-0000-0200-000019000000}"/>
    <hyperlink ref="B24" r:id="rId27" xr:uid="{00000000-0004-0000-0200-00001A000000}"/>
    <hyperlink ref="B36" r:id="rId28" xr:uid="{00000000-0004-0000-0200-00001B000000}"/>
    <hyperlink ref="B37" r:id="rId29" xr:uid="{00000000-0004-0000-0200-00001C000000}"/>
    <hyperlink ref="B38" r:id="rId30" xr:uid="{00000000-0004-0000-0200-00001D000000}"/>
    <hyperlink ref="B39" r:id="rId31" xr:uid="{00000000-0004-0000-0200-00001E000000}"/>
    <hyperlink ref="B40" r:id="rId32" xr:uid="{00000000-0004-0000-0200-00001F000000}"/>
    <hyperlink ref="B51" r:id="rId33" display="https://www.waterstones.com/book/origami-tear-off-pad/lucy-bowman/9781409581956?awc=3787_1586248108_302ad7e74c8ed358ecd8a470f93ac93f&amp;utm_source=259955&amp;utm_medium=affiliate&amp;utm_campaign=Genie+Shopping" xr:uid="{00000000-0004-0000-0200-000020000000}"/>
    <hyperlink ref="B52" r:id="rId34" xr:uid="{00000000-0004-0000-0200-000021000000}"/>
    <hyperlink ref="B53" r:id="rId35" xr:uid="{00000000-0004-0000-0200-000022000000}"/>
  </hyperlinks>
  <pageMargins left="0.7" right="0.7" top="0.75" bottom="0.75" header="0.3" footer="0.3"/>
  <pageSetup paperSize="9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6"/>
  <sheetViews>
    <sheetView tabSelected="1" workbookViewId="0">
      <selection activeCell="A31" sqref="A31:B33"/>
    </sheetView>
  </sheetViews>
  <sheetFormatPr defaultRowHeight="14.5" x14ac:dyDescent="0.35"/>
  <cols>
    <col min="1" max="1" width="29.54296875" customWidth="1"/>
    <col min="2" max="2" width="17.81640625" bestFit="1" customWidth="1"/>
    <col min="3" max="3" width="15.81640625" customWidth="1"/>
    <col min="4" max="4" width="12.26953125" style="27" customWidth="1"/>
    <col min="5" max="5" width="11.81640625" customWidth="1"/>
    <col min="6" max="6" width="14.1796875" customWidth="1"/>
  </cols>
  <sheetData>
    <row r="1" spans="1:6" ht="23.25" customHeight="1" x14ac:dyDescent="0.35">
      <c r="A1" t="s">
        <v>276</v>
      </c>
    </row>
    <row r="2" spans="1:6" x14ac:dyDescent="0.35">
      <c r="A2" s="1" t="s">
        <v>76</v>
      </c>
      <c r="B2" s="1" t="s">
        <v>272</v>
      </c>
      <c r="C2" s="1" t="s">
        <v>294</v>
      </c>
      <c r="D2" s="28" t="s">
        <v>297</v>
      </c>
      <c r="E2" s="28" t="s">
        <v>298</v>
      </c>
      <c r="F2" s="1" t="s">
        <v>274</v>
      </c>
    </row>
    <row r="3" spans="1:6" x14ac:dyDescent="0.35">
      <c r="A3" s="14" t="s">
        <v>1</v>
      </c>
      <c r="B3" s="14">
        <v>50</v>
      </c>
      <c r="C3" s="14" t="s">
        <v>295</v>
      </c>
      <c r="D3" s="29">
        <v>54.99</v>
      </c>
      <c r="E3" s="29">
        <f>D3*B3</f>
        <v>2749.5</v>
      </c>
      <c r="F3" s="14" t="s">
        <v>304</v>
      </c>
    </row>
    <row r="4" spans="1:6" x14ac:dyDescent="0.35">
      <c r="A4" s="14" t="s">
        <v>65</v>
      </c>
      <c r="B4" s="14">
        <v>21</v>
      </c>
      <c r="C4" s="14" t="s">
        <v>295</v>
      </c>
      <c r="D4" s="29">
        <v>13.69</v>
      </c>
      <c r="E4" s="29">
        <f t="shared" ref="E4:E18" si="0">D4*B4</f>
        <v>287.49</v>
      </c>
      <c r="F4" s="14" t="s">
        <v>304</v>
      </c>
    </row>
    <row r="5" spans="1:6" x14ac:dyDescent="0.35">
      <c r="A5" s="14" t="s">
        <v>65</v>
      </c>
      <c r="B5" s="14">
        <v>15</v>
      </c>
      <c r="C5" s="14" t="s">
        <v>295</v>
      </c>
      <c r="D5" s="29">
        <v>14.99</v>
      </c>
      <c r="E5" s="29">
        <f t="shared" si="0"/>
        <v>224.85</v>
      </c>
      <c r="F5" s="14"/>
    </row>
    <row r="6" spans="1:6" x14ac:dyDescent="0.35">
      <c r="A6" s="14" t="s">
        <v>65</v>
      </c>
      <c r="B6" s="14">
        <v>5</v>
      </c>
      <c r="C6" s="14" t="s">
        <v>295</v>
      </c>
      <c r="D6" s="29">
        <v>29.95</v>
      </c>
      <c r="E6" s="29">
        <f t="shared" si="0"/>
        <v>149.75</v>
      </c>
      <c r="F6" s="14"/>
    </row>
    <row r="7" spans="1:6" x14ac:dyDescent="0.35">
      <c r="A7" s="14" t="s">
        <v>38</v>
      </c>
      <c r="B7" s="14">
        <v>3</v>
      </c>
      <c r="C7" s="14" t="s">
        <v>295</v>
      </c>
      <c r="D7" s="29">
        <v>4.95</v>
      </c>
      <c r="E7" s="29">
        <f t="shared" si="0"/>
        <v>14.850000000000001</v>
      </c>
      <c r="F7" s="14"/>
    </row>
    <row r="8" spans="1:6" x14ac:dyDescent="0.35">
      <c r="A8" s="14" t="s">
        <v>38</v>
      </c>
      <c r="B8" s="14">
        <v>2</v>
      </c>
      <c r="C8" s="14" t="s">
        <v>295</v>
      </c>
      <c r="D8" s="29">
        <v>4.9000000000000004</v>
      </c>
      <c r="E8" s="29">
        <f t="shared" si="0"/>
        <v>9.8000000000000007</v>
      </c>
      <c r="F8" s="14"/>
    </row>
    <row r="9" spans="1:6" x14ac:dyDescent="0.35">
      <c r="A9" s="14" t="s">
        <v>38</v>
      </c>
      <c r="B9" s="14">
        <v>30</v>
      </c>
      <c r="C9" s="14" t="s">
        <v>295</v>
      </c>
      <c r="D9" s="29">
        <v>4.93</v>
      </c>
      <c r="E9" s="29">
        <f t="shared" si="0"/>
        <v>147.89999999999998</v>
      </c>
      <c r="F9" s="14" t="s">
        <v>304</v>
      </c>
    </row>
    <row r="10" spans="1:6" x14ac:dyDescent="0.35">
      <c r="A10" s="14" t="s">
        <v>38</v>
      </c>
      <c r="B10" s="14">
        <v>10</v>
      </c>
      <c r="C10" s="14" t="s">
        <v>295</v>
      </c>
      <c r="D10" s="29">
        <v>11</v>
      </c>
      <c r="E10" s="29">
        <f t="shared" si="0"/>
        <v>110</v>
      </c>
      <c r="F10" s="14"/>
    </row>
    <row r="11" spans="1:6" x14ac:dyDescent="0.35">
      <c r="A11" s="14" t="s">
        <v>38</v>
      </c>
      <c r="B11" s="14">
        <v>5</v>
      </c>
      <c r="C11" s="14" t="s">
        <v>295</v>
      </c>
      <c r="D11" s="29">
        <v>9.99</v>
      </c>
      <c r="E11" s="29">
        <f t="shared" si="0"/>
        <v>49.95</v>
      </c>
      <c r="F11" s="14"/>
    </row>
    <row r="12" spans="1:6" x14ac:dyDescent="0.35">
      <c r="A12" s="14" t="s">
        <v>3</v>
      </c>
      <c r="B12" s="14">
        <v>10</v>
      </c>
      <c r="C12" s="14" t="s">
        <v>305</v>
      </c>
      <c r="D12" s="29">
        <v>49.99</v>
      </c>
      <c r="E12" s="29">
        <f t="shared" si="0"/>
        <v>499.90000000000003</v>
      </c>
      <c r="F12" s="15" t="s">
        <v>314</v>
      </c>
    </row>
    <row r="13" spans="1:6" x14ac:dyDescent="0.35">
      <c r="A13" s="14" t="s">
        <v>4</v>
      </c>
      <c r="B13" s="14">
        <v>12</v>
      </c>
      <c r="C13" s="14" t="s">
        <v>295</v>
      </c>
      <c r="D13" s="29">
        <v>34.99</v>
      </c>
      <c r="E13" s="29">
        <f t="shared" si="0"/>
        <v>419.88</v>
      </c>
      <c r="F13" s="15" t="s">
        <v>304</v>
      </c>
    </row>
    <row r="14" spans="1:6" x14ac:dyDescent="0.35">
      <c r="A14" s="14" t="s">
        <v>435</v>
      </c>
      <c r="B14" s="14">
        <v>1</v>
      </c>
      <c r="C14" s="14" t="s">
        <v>295</v>
      </c>
      <c r="D14" s="29">
        <v>28.95</v>
      </c>
      <c r="E14" s="29">
        <f t="shared" si="0"/>
        <v>28.95</v>
      </c>
      <c r="F14" s="15"/>
    </row>
    <row r="15" spans="1:6" x14ac:dyDescent="0.35">
      <c r="A15" s="14" t="s">
        <v>435</v>
      </c>
      <c r="B15" s="14">
        <v>1</v>
      </c>
      <c r="C15" s="14" t="s">
        <v>295</v>
      </c>
      <c r="D15" s="29">
        <v>25.99</v>
      </c>
      <c r="E15" s="29">
        <f t="shared" si="0"/>
        <v>25.99</v>
      </c>
      <c r="F15" s="15"/>
    </row>
    <row r="16" spans="1:6" x14ac:dyDescent="0.35">
      <c r="A16" s="14" t="s">
        <v>5</v>
      </c>
      <c r="B16" s="14">
        <v>5</v>
      </c>
      <c r="C16" s="14" t="s">
        <v>295</v>
      </c>
      <c r="D16" s="29">
        <v>25</v>
      </c>
      <c r="E16" s="29">
        <f t="shared" si="0"/>
        <v>125</v>
      </c>
      <c r="F16" s="14" t="s">
        <v>304</v>
      </c>
    </row>
    <row r="17" spans="1:6" x14ac:dyDescent="0.35">
      <c r="A17" s="14" t="s">
        <v>5</v>
      </c>
      <c r="B17" s="14">
        <v>18</v>
      </c>
      <c r="C17" s="14" t="s">
        <v>295</v>
      </c>
      <c r="D17" s="29">
        <v>25.99</v>
      </c>
      <c r="E17" s="29">
        <f t="shared" si="0"/>
        <v>467.82</v>
      </c>
      <c r="F17" s="14"/>
    </row>
    <row r="18" spans="1:6" x14ac:dyDescent="0.35">
      <c r="A18" s="14" t="s">
        <v>5</v>
      </c>
      <c r="B18" s="14">
        <v>5</v>
      </c>
      <c r="C18" s="14" t="s">
        <v>295</v>
      </c>
      <c r="D18" s="29">
        <v>28.88</v>
      </c>
      <c r="E18" s="29">
        <f t="shared" si="0"/>
        <v>144.4</v>
      </c>
      <c r="F18" s="14"/>
    </row>
    <row r="19" spans="1:6" ht="39.75" customHeight="1" x14ac:dyDescent="0.35">
      <c r="A19" s="15" t="s">
        <v>307</v>
      </c>
      <c r="B19" s="14">
        <v>10</v>
      </c>
      <c r="C19" s="14" t="s">
        <v>295</v>
      </c>
      <c r="D19" s="29">
        <v>18.989999999999998</v>
      </c>
      <c r="E19" s="29">
        <f t="shared" ref="E19:E29" si="1">D19*B19</f>
        <v>189.89999999999998</v>
      </c>
      <c r="F19" s="14" t="s">
        <v>314</v>
      </c>
    </row>
    <row r="20" spans="1:6" x14ac:dyDescent="0.35">
      <c r="A20" s="15" t="s">
        <v>29</v>
      </c>
      <c r="B20" s="14">
        <v>6</v>
      </c>
      <c r="C20" s="14" t="s">
        <v>295</v>
      </c>
      <c r="D20" s="29">
        <v>19.989999999999998</v>
      </c>
      <c r="E20" s="29">
        <f t="shared" si="1"/>
        <v>119.94</v>
      </c>
      <c r="F20" s="14" t="s">
        <v>314</v>
      </c>
    </row>
    <row r="21" spans="1:6" x14ac:dyDescent="0.35">
      <c r="A21" s="15" t="s">
        <v>7</v>
      </c>
      <c r="B21" s="14">
        <v>1</v>
      </c>
      <c r="C21" s="14" t="s">
        <v>306</v>
      </c>
      <c r="D21" s="29">
        <v>120</v>
      </c>
      <c r="E21" s="29">
        <f t="shared" si="1"/>
        <v>120</v>
      </c>
      <c r="F21" s="14" t="s">
        <v>304</v>
      </c>
    </row>
    <row r="22" spans="1:6" x14ac:dyDescent="0.35">
      <c r="A22" s="15" t="s">
        <v>22</v>
      </c>
      <c r="B22" s="14">
        <v>60</v>
      </c>
      <c r="C22" s="14" t="s">
        <v>296</v>
      </c>
      <c r="D22" s="29">
        <v>1</v>
      </c>
      <c r="E22" s="29">
        <f t="shared" si="1"/>
        <v>60</v>
      </c>
      <c r="F22" s="14" t="s">
        <v>304</v>
      </c>
    </row>
    <row r="23" spans="1:6" x14ac:dyDescent="0.35">
      <c r="A23" s="15" t="s">
        <v>28</v>
      </c>
      <c r="B23" s="14">
        <v>60</v>
      </c>
      <c r="C23" s="14" t="s">
        <v>296</v>
      </c>
      <c r="D23" s="29">
        <v>2</v>
      </c>
      <c r="E23" s="29">
        <f t="shared" si="1"/>
        <v>120</v>
      </c>
      <c r="F23" s="14" t="s">
        <v>304</v>
      </c>
    </row>
    <row r="24" spans="1:6" x14ac:dyDescent="0.35">
      <c r="A24" s="15" t="s">
        <v>20</v>
      </c>
      <c r="B24" s="14">
        <v>60</v>
      </c>
      <c r="C24" s="14" t="s">
        <v>296</v>
      </c>
      <c r="D24" s="29">
        <v>3</v>
      </c>
      <c r="E24" s="29">
        <f t="shared" si="1"/>
        <v>180</v>
      </c>
      <c r="F24" s="14" t="s">
        <v>304</v>
      </c>
    </row>
    <row r="25" spans="1:6" x14ac:dyDescent="0.35">
      <c r="A25" s="15" t="s">
        <v>63</v>
      </c>
      <c r="B25" s="14">
        <v>60</v>
      </c>
      <c r="C25" s="14" t="s">
        <v>296</v>
      </c>
      <c r="D25" s="29">
        <v>2.5</v>
      </c>
      <c r="E25" s="29">
        <f t="shared" si="1"/>
        <v>150</v>
      </c>
      <c r="F25" s="14" t="s">
        <v>304</v>
      </c>
    </row>
    <row r="26" spans="1:6" x14ac:dyDescent="0.35">
      <c r="A26" s="15" t="s">
        <v>24</v>
      </c>
      <c r="B26" s="14">
        <v>60</v>
      </c>
      <c r="C26" s="14" t="s">
        <v>296</v>
      </c>
      <c r="D26" s="29">
        <v>1</v>
      </c>
      <c r="E26" s="29">
        <f t="shared" si="1"/>
        <v>60</v>
      </c>
      <c r="F26" s="14" t="s">
        <v>304</v>
      </c>
    </row>
    <row r="27" spans="1:6" x14ac:dyDescent="0.35">
      <c r="A27" s="15" t="s">
        <v>25</v>
      </c>
      <c r="B27" s="14">
        <v>60</v>
      </c>
      <c r="C27" s="14" t="s">
        <v>296</v>
      </c>
      <c r="D27" s="29">
        <v>3</v>
      </c>
      <c r="E27" s="29">
        <f t="shared" si="1"/>
        <v>180</v>
      </c>
      <c r="F27" s="14" t="s">
        <v>304</v>
      </c>
    </row>
    <row r="28" spans="1:6" x14ac:dyDescent="0.35">
      <c r="A28" s="15" t="s">
        <v>64</v>
      </c>
      <c r="B28" s="14">
        <v>60</v>
      </c>
      <c r="C28" s="14" t="s">
        <v>296</v>
      </c>
      <c r="D28" s="29">
        <v>1.5</v>
      </c>
      <c r="E28" s="29">
        <f t="shared" si="1"/>
        <v>90</v>
      </c>
      <c r="F28" s="14" t="s">
        <v>304</v>
      </c>
    </row>
    <row r="29" spans="1:6" x14ac:dyDescent="0.35">
      <c r="A29" s="15" t="s">
        <v>27</v>
      </c>
      <c r="B29" s="14">
        <v>60</v>
      </c>
      <c r="C29" s="14" t="s">
        <v>295</v>
      </c>
      <c r="D29" s="29">
        <v>7.5</v>
      </c>
      <c r="E29" s="29">
        <f t="shared" si="1"/>
        <v>450</v>
      </c>
      <c r="F29" s="14" t="s">
        <v>304</v>
      </c>
    </row>
    <row r="30" spans="1:6" x14ac:dyDescent="0.35">
      <c r="E30" s="28">
        <f>SUM(E3:E29)</f>
        <v>7175.8699999999981</v>
      </c>
    </row>
    <row r="31" spans="1:6" x14ac:dyDescent="0.35">
      <c r="A31" s="2"/>
      <c r="B31" s="42"/>
    </row>
    <row r="32" spans="1:6" x14ac:dyDescent="0.35">
      <c r="A32" s="1"/>
      <c r="B32" s="42"/>
    </row>
    <row r="33" spans="2:5" x14ac:dyDescent="0.35">
      <c r="B33" s="27"/>
      <c r="D33" s="27" t="s">
        <v>295</v>
      </c>
      <c r="E33" s="27">
        <f>E3+E4+E5+E6+E7+E8+E9+E10+E11+E13+E14+E15+E16+E17+E18+E19+E20+E29+E21</f>
        <v>5835.9699999999975</v>
      </c>
    </row>
    <row r="34" spans="2:5" x14ac:dyDescent="0.35">
      <c r="D34" s="27" t="s">
        <v>296</v>
      </c>
      <c r="E34" s="27">
        <f>E22+E23+E24+E25+E26+E27+E28</f>
        <v>840</v>
      </c>
    </row>
    <row r="35" spans="2:5" x14ac:dyDescent="0.35">
      <c r="D35" s="27" t="s">
        <v>303</v>
      </c>
      <c r="E35" s="27">
        <f>E12</f>
        <v>499.90000000000003</v>
      </c>
    </row>
    <row r="36" spans="2:5" x14ac:dyDescent="0.35">
      <c r="E36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52"/>
  <sheetViews>
    <sheetView topLeftCell="A43" workbookViewId="0">
      <selection activeCell="A48" sqref="A48:B51"/>
    </sheetView>
  </sheetViews>
  <sheetFormatPr defaultRowHeight="14.5" x14ac:dyDescent="0.35"/>
  <cols>
    <col min="1" max="1" width="30.81640625" customWidth="1"/>
    <col min="2" max="2" width="8.81640625" customWidth="1"/>
    <col min="3" max="3" width="12.54296875" customWidth="1"/>
    <col min="4" max="5" width="13.81640625" style="27" customWidth="1"/>
    <col min="6" max="6" width="13.26953125" customWidth="1"/>
    <col min="7" max="7" width="17.26953125" customWidth="1"/>
  </cols>
  <sheetData>
    <row r="1" spans="1:6" ht="23.25" customHeight="1" x14ac:dyDescent="0.35">
      <c r="A1" t="s">
        <v>8</v>
      </c>
    </row>
    <row r="2" spans="1:6" x14ac:dyDescent="0.35">
      <c r="A2" s="1" t="s">
        <v>76</v>
      </c>
      <c r="B2" s="1" t="s">
        <v>272</v>
      </c>
      <c r="C2" s="1" t="s">
        <v>294</v>
      </c>
      <c r="D2" s="28" t="s">
        <v>297</v>
      </c>
      <c r="E2" s="28" t="s">
        <v>298</v>
      </c>
      <c r="F2" s="1" t="s">
        <v>274</v>
      </c>
    </row>
    <row r="3" spans="1:6" x14ac:dyDescent="0.35">
      <c r="A3" s="14" t="s">
        <v>1</v>
      </c>
      <c r="B3" s="14">
        <v>6</v>
      </c>
      <c r="C3" s="14" t="s">
        <v>295</v>
      </c>
      <c r="D3" s="29">
        <v>54.99</v>
      </c>
      <c r="E3" s="29">
        <f>B3*D3</f>
        <v>329.94</v>
      </c>
      <c r="F3" s="14" t="s">
        <v>304</v>
      </c>
    </row>
    <row r="4" spans="1:6" x14ac:dyDescent="0.35">
      <c r="A4" s="14" t="s">
        <v>2</v>
      </c>
      <c r="B4" s="14">
        <v>7</v>
      </c>
      <c r="C4" s="14" t="s">
        <v>295</v>
      </c>
      <c r="D4" s="29">
        <v>13.69</v>
      </c>
      <c r="E4" s="29">
        <f t="shared" ref="E4:E46" si="0">B4*D4</f>
        <v>95.83</v>
      </c>
      <c r="F4" s="14" t="s">
        <v>304</v>
      </c>
    </row>
    <row r="5" spans="1:6" x14ac:dyDescent="0.35">
      <c r="A5" s="14" t="s">
        <v>167</v>
      </c>
      <c r="B5" s="14">
        <v>7</v>
      </c>
      <c r="C5" s="14" t="s">
        <v>295</v>
      </c>
      <c r="D5" s="29">
        <v>4.95</v>
      </c>
      <c r="E5" s="29">
        <f t="shared" si="0"/>
        <v>34.65</v>
      </c>
      <c r="F5" s="14" t="s">
        <v>304</v>
      </c>
    </row>
    <row r="6" spans="1:6" x14ac:dyDescent="0.35">
      <c r="A6" s="14" t="s">
        <v>168</v>
      </c>
      <c r="B6" s="14">
        <v>5</v>
      </c>
      <c r="C6" s="14" t="s">
        <v>338</v>
      </c>
      <c r="D6" s="29"/>
      <c r="E6" s="29">
        <v>29.98</v>
      </c>
      <c r="F6" s="14" t="s">
        <v>304</v>
      </c>
    </row>
    <row r="7" spans="1:6" x14ac:dyDescent="0.35">
      <c r="A7" s="14" t="s">
        <v>169</v>
      </c>
      <c r="B7" s="14">
        <v>5</v>
      </c>
      <c r="C7" s="14" t="s">
        <v>296</v>
      </c>
      <c r="D7" s="29">
        <v>3</v>
      </c>
      <c r="E7" s="29">
        <f t="shared" si="0"/>
        <v>15</v>
      </c>
      <c r="F7" s="14" t="s">
        <v>304</v>
      </c>
    </row>
    <row r="8" spans="1:6" x14ac:dyDescent="0.35">
      <c r="A8" s="14" t="s">
        <v>170</v>
      </c>
      <c r="B8" s="14">
        <v>1</v>
      </c>
      <c r="C8" s="14" t="s">
        <v>295</v>
      </c>
      <c r="D8" s="29">
        <v>11.99</v>
      </c>
      <c r="E8" s="29">
        <f t="shared" si="0"/>
        <v>11.99</v>
      </c>
      <c r="F8" s="14" t="s">
        <v>304</v>
      </c>
    </row>
    <row r="9" spans="1:6" ht="29" x14ac:dyDescent="0.35">
      <c r="A9" s="15" t="s">
        <v>171</v>
      </c>
      <c r="B9" s="14">
        <v>1</v>
      </c>
      <c r="C9" s="14" t="s">
        <v>300</v>
      </c>
      <c r="D9" s="29">
        <v>26.29</v>
      </c>
      <c r="E9" s="29">
        <f>D9*B9</f>
        <v>26.29</v>
      </c>
      <c r="F9" s="14" t="s">
        <v>304</v>
      </c>
    </row>
    <row r="10" spans="1:6" ht="29" x14ac:dyDescent="0.35">
      <c r="A10" s="15" t="s">
        <v>171</v>
      </c>
      <c r="B10" s="14">
        <v>1</v>
      </c>
      <c r="C10" s="14" t="s">
        <v>300</v>
      </c>
      <c r="D10" s="29">
        <v>24.49</v>
      </c>
      <c r="E10" s="29">
        <f t="shared" ref="E10:E12" si="1">D10*B10</f>
        <v>24.49</v>
      </c>
      <c r="F10" s="14" t="s">
        <v>304</v>
      </c>
    </row>
    <row r="11" spans="1:6" ht="29" x14ac:dyDescent="0.35">
      <c r="A11" s="15" t="s">
        <v>171</v>
      </c>
      <c r="B11" s="14">
        <v>1</v>
      </c>
      <c r="C11" s="14" t="s">
        <v>300</v>
      </c>
      <c r="D11" s="29">
        <v>24.99</v>
      </c>
      <c r="E11" s="29">
        <f t="shared" si="1"/>
        <v>24.99</v>
      </c>
      <c r="F11" s="14" t="s">
        <v>304</v>
      </c>
    </row>
    <row r="12" spans="1:6" ht="29" x14ac:dyDescent="0.35">
      <c r="A12" s="15" t="s">
        <v>171</v>
      </c>
      <c r="B12" s="14">
        <v>1</v>
      </c>
      <c r="C12" s="14" t="s">
        <v>300</v>
      </c>
      <c r="D12" s="29">
        <v>29.9</v>
      </c>
      <c r="E12" s="29">
        <f t="shared" si="1"/>
        <v>29.9</v>
      </c>
      <c r="F12" s="14" t="s">
        <v>304</v>
      </c>
    </row>
    <row r="13" spans="1:6" x14ac:dyDescent="0.35">
      <c r="A13" s="14" t="s">
        <v>172</v>
      </c>
      <c r="B13" s="14"/>
      <c r="C13" s="14"/>
      <c r="D13" s="29"/>
      <c r="E13" s="29"/>
      <c r="F13" s="14"/>
    </row>
    <row r="14" spans="1:6" x14ac:dyDescent="0.35">
      <c r="A14" s="14" t="s">
        <v>173</v>
      </c>
      <c r="B14" s="14">
        <v>5</v>
      </c>
      <c r="C14" s="14" t="s">
        <v>296</v>
      </c>
      <c r="D14" s="29">
        <v>4</v>
      </c>
      <c r="E14" s="29">
        <f t="shared" si="0"/>
        <v>20</v>
      </c>
      <c r="F14" s="14" t="s">
        <v>304</v>
      </c>
    </row>
    <row r="15" spans="1:6" x14ac:dyDescent="0.35">
      <c r="A15" s="14" t="s">
        <v>185</v>
      </c>
      <c r="B15" s="14">
        <v>5</v>
      </c>
      <c r="C15" s="14" t="s">
        <v>299</v>
      </c>
      <c r="D15" s="29">
        <v>9</v>
      </c>
      <c r="E15" s="29">
        <f t="shared" si="0"/>
        <v>45</v>
      </c>
      <c r="F15" s="14" t="s">
        <v>304</v>
      </c>
    </row>
    <row r="16" spans="1:6" x14ac:dyDescent="0.35">
      <c r="A16" s="14" t="s">
        <v>198</v>
      </c>
      <c r="B16" s="14">
        <v>10</v>
      </c>
      <c r="C16" s="14" t="s">
        <v>299</v>
      </c>
      <c r="D16" s="29">
        <v>3</v>
      </c>
      <c r="E16" s="29">
        <f t="shared" si="0"/>
        <v>30</v>
      </c>
      <c r="F16" s="14" t="s">
        <v>304</v>
      </c>
    </row>
    <row r="17" spans="1:6" x14ac:dyDescent="0.35">
      <c r="A17" s="15" t="s">
        <v>197</v>
      </c>
      <c r="B17" s="14">
        <v>6</v>
      </c>
      <c r="C17" s="14" t="s">
        <v>296</v>
      </c>
      <c r="D17" s="29">
        <v>2.5</v>
      </c>
      <c r="E17" s="29">
        <f t="shared" si="0"/>
        <v>15</v>
      </c>
      <c r="F17" s="14" t="s">
        <v>304</v>
      </c>
    </row>
    <row r="18" spans="1:6" x14ac:dyDescent="0.35">
      <c r="A18" s="15" t="s">
        <v>164</v>
      </c>
      <c r="B18" s="14">
        <v>6</v>
      </c>
      <c r="C18" s="14" t="s">
        <v>296</v>
      </c>
      <c r="D18" s="29">
        <v>1</v>
      </c>
      <c r="E18" s="29">
        <f t="shared" si="0"/>
        <v>6</v>
      </c>
      <c r="F18" s="14" t="s">
        <v>304</v>
      </c>
    </row>
    <row r="19" spans="1:6" x14ac:dyDescent="0.35">
      <c r="A19" s="15" t="s">
        <v>199</v>
      </c>
      <c r="B19" s="14">
        <v>6</v>
      </c>
      <c r="C19" s="14" t="s">
        <v>299</v>
      </c>
      <c r="D19" s="29">
        <v>1</v>
      </c>
      <c r="E19" s="29">
        <f t="shared" si="0"/>
        <v>6</v>
      </c>
      <c r="F19" s="14" t="s">
        <v>304</v>
      </c>
    </row>
    <row r="20" spans="1:6" x14ac:dyDescent="0.35">
      <c r="A20" s="20" t="s">
        <v>273</v>
      </c>
      <c r="B20" s="14"/>
      <c r="C20" s="14"/>
      <c r="D20" s="29"/>
      <c r="E20" s="29"/>
      <c r="F20" s="14"/>
    </row>
    <row r="21" spans="1:6" x14ac:dyDescent="0.35">
      <c r="A21" s="20" t="s">
        <v>184</v>
      </c>
      <c r="B21" s="14"/>
      <c r="C21" s="14"/>
      <c r="D21" s="29"/>
      <c r="E21" s="29"/>
      <c r="F21" s="14"/>
    </row>
    <row r="22" spans="1:6" x14ac:dyDescent="0.35">
      <c r="A22" s="14" t="s">
        <v>174</v>
      </c>
      <c r="B22" s="14">
        <v>1</v>
      </c>
      <c r="C22" s="14" t="s">
        <v>295</v>
      </c>
      <c r="D22" s="29">
        <v>4.99</v>
      </c>
      <c r="E22" s="29">
        <f t="shared" si="0"/>
        <v>4.99</v>
      </c>
      <c r="F22" s="14" t="s">
        <v>304</v>
      </c>
    </row>
    <row r="23" spans="1:6" x14ac:dyDescent="0.35">
      <c r="A23" s="14" t="s">
        <v>175</v>
      </c>
      <c r="B23" s="14">
        <v>1</v>
      </c>
      <c r="C23" s="14"/>
      <c r="D23" s="29"/>
      <c r="E23" s="29"/>
      <c r="F23" s="14"/>
    </row>
    <row r="24" spans="1:6" x14ac:dyDescent="0.35">
      <c r="A24" s="14" t="s">
        <v>176</v>
      </c>
      <c r="B24" s="14">
        <v>1</v>
      </c>
      <c r="C24" s="14" t="s">
        <v>300</v>
      </c>
      <c r="D24" s="29">
        <v>6.99</v>
      </c>
      <c r="E24" s="29">
        <f t="shared" si="0"/>
        <v>6.99</v>
      </c>
      <c r="F24" s="14" t="s">
        <v>304</v>
      </c>
    </row>
    <row r="25" spans="1:6" x14ac:dyDescent="0.35">
      <c r="A25" s="14" t="s">
        <v>177</v>
      </c>
      <c r="B25" s="14">
        <v>1</v>
      </c>
      <c r="C25" s="14" t="s">
        <v>300</v>
      </c>
      <c r="D25" s="29">
        <v>4.99</v>
      </c>
      <c r="E25" s="29">
        <f t="shared" si="0"/>
        <v>4.99</v>
      </c>
      <c r="F25" s="14" t="s">
        <v>304</v>
      </c>
    </row>
    <row r="26" spans="1:6" x14ac:dyDescent="0.35">
      <c r="A26" s="14" t="s">
        <v>178</v>
      </c>
      <c r="B26" s="14">
        <v>1</v>
      </c>
      <c r="C26" s="14" t="s">
        <v>300</v>
      </c>
      <c r="D26" s="29">
        <v>1.63</v>
      </c>
      <c r="E26" s="29">
        <f t="shared" si="0"/>
        <v>1.63</v>
      </c>
      <c r="F26" s="14" t="s">
        <v>304</v>
      </c>
    </row>
    <row r="27" spans="1:6" x14ac:dyDescent="0.35">
      <c r="A27" s="14" t="s">
        <v>179</v>
      </c>
      <c r="B27" s="14">
        <v>1</v>
      </c>
      <c r="C27" s="14" t="s">
        <v>300</v>
      </c>
      <c r="D27" s="29">
        <v>9.99</v>
      </c>
      <c r="E27" s="29">
        <f t="shared" si="0"/>
        <v>9.99</v>
      </c>
      <c r="F27" s="14" t="s">
        <v>304</v>
      </c>
    </row>
    <row r="28" spans="1:6" x14ac:dyDescent="0.35">
      <c r="A28" s="14" t="s">
        <v>180</v>
      </c>
      <c r="B28" s="14">
        <v>1</v>
      </c>
      <c r="C28" s="14" t="s">
        <v>300</v>
      </c>
      <c r="D28" s="29">
        <v>7</v>
      </c>
      <c r="E28" s="29">
        <f t="shared" si="0"/>
        <v>7</v>
      </c>
      <c r="F28" s="14" t="s">
        <v>304</v>
      </c>
    </row>
    <row r="29" spans="1:6" x14ac:dyDescent="0.35">
      <c r="A29" s="14" t="s">
        <v>181</v>
      </c>
      <c r="B29" s="14">
        <v>1</v>
      </c>
      <c r="C29" s="14" t="s">
        <v>300</v>
      </c>
      <c r="D29" s="29">
        <v>7</v>
      </c>
      <c r="E29" s="29">
        <f t="shared" si="0"/>
        <v>7</v>
      </c>
      <c r="F29" s="14" t="s">
        <v>304</v>
      </c>
    </row>
    <row r="30" spans="1:6" x14ac:dyDescent="0.35">
      <c r="A30" s="14" t="s">
        <v>182</v>
      </c>
      <c r="B30" s="14">
        <v>1</v>
      </c>
      <c r="C30" s="14" t="s">
        <v>300</v>
      </c>
      <c r="D30" s="29">
        <v>7.19</v>
      </c>
      <c r="E30" s="29">
        <f t="shared" si="0"/>
        <v>7.19</v>
      </c>
      <c r="F30" s="14" t="s">
        <v>304</v>
      </c>
    </row>
    <row r="31" spans="1:6" x14ac:dyDescent="0.35">
      <c r="A31" s="14" t="s">
        <v>183</v>
      </c>
      <c r="B31" s="14">
        <v>1</v>
      </c>
      <c r="C31" s="14" t="s">
        <v>300</v>
      </c>
      <c r="D31" s="29">
        <v>7</v>
      </c>
      <c r="E31" s="29">
        <f t="shared" si="0"/>
        <v>7</v>
      </c>
      <c r="F31" s="14" t="s">
        <v>304</v>
      </c>
    </row>
    <row r="32" spans="1:6" x14ac:dyDescent="0.35">
      <c r="A32" s="20" t="s">
        <v>186</v>
      </c>
      <c r="B32" s="22"/>
      <c r="C32" s="14"/>
      <c r="D32" s="29"/>
      <c r="E32" s="29"/>
      <c r="F32" s="14"/>
    </row>
    <row r="33" spans="1:6" x14ac:dyDescent="0.35">
      <c r="A33" s="14" t="s">
        <v>187</v>
      </c>
      <c r="B33" s="14">
        <v>1</v>
      </c>
      <c r="C33" s="14" t="s">
        <v>300</v>
      </c>
      <c r="D33" s="29">
        <v>9.99</v>
      </c>
      <c r="E33" s="29">
        <f t="shared" si="0"/>
        <v>9.99</v>
      </c>
      <c r="F33" s="14" t="s">
        <v>304</v>
      </c>
    </row>
    <row r="34" spans="1:6" x14ac:dyDescent="0.35">
      <c r="A34" s="14" t="s">
        <v>188</v>
      </c>
      <c r="B34" s="14">
        <v>1</v>
      </c>
      <c r="C34" s="14" t="s">
        <v>300</v>
      </c>
      <c r="D34" s="29">
        <v>9.99</v>
      </c>
      <c r="E34" s="29">
        <f t="shared" si="0"/>
        <v>9.99</v>
      </c>
      <c r="F34" s="14" t="s">
        <v>304</v>
      </c>
    </row>
    <row r="35" spans="1:6" x14ac:dyDescent="0.35">
      <c r="A35" s="23">
        <v>1917</v>
      </c>
      <c r="B35" s="14">
        <v>1</v>
      </c>
      <c r="C35" s="14" t="s">
        <v>300</v>
      </c>
      <c r="D35" s="29">
        <v>9.99</v>
      </c>
      <c r="E35" s="29">
        <f t="shared" si="0"/>
        <v>9.99</v>
      </c>
      <c r="F35" s="14" t="s">
        <v>304</v>
      </c>
    </row>
    <row r="36" spans="1:6" x14ac:dyDescent="0.35">
      <c r="A36" s="14" t="s">
        <v>189</v>
      </c>
      <c r="B36" s="14">
        <v>1</v>
      </c>
      <c r="C36" s="14" t="s">
        <v>300</v>
      </c>
      <c r="D36" s="29">
        <v>7</v>
      </c>
      <c r="E36" s="29">
        <f t="shared" si="0"/>
        <v>7</v>
      </c>
      <c r="F36" s="14" t="s">
        <v>304</v>
      </c>
    </row>
    <row r="37" spans="1:6" x14ac:dyDescent="0.35">
      <c r="A37" s="14" t="s">
        <v>433</v>
      </c>
      <c r="B37" s="14">
        <v>2</v>
      </c>
      <c r="C37" s="14" t="s">
        <v>295</v>
      </c>
      <c r="D37" s="29">
        <v>5.99</v>
      </c>
      <c r="E37" s="29">
        <f t="shared" si="0"/>
        <v>11.98</v>
      </c>
      <c r="F37" s="14"/>
    </row>
    <row r="38" spans="1:6" x14ac:dyDescent="0.35">
      <c r="A38" s="20" t="s">
        <v>190</v>
      </c>
      <c r="B38" s="14"/>
      <c r="C38" s="14"/>
      <c r="D38" s="29"/>
      <c r="E38" s="29"/>
      <c r="F38" s="14"/>
    </row>
    <row r="39" spans="1:6" x14ac:dyDescent="0.35">
      <c r="A39" s="14" t="s">
        <v>191</v>
      </c>
      <c r="B39" s="14">
        <v>1</v>
      </c>
      <c r="C39" s="14" t="s">
        <v>300</v>
      </c>
      <c r="D39" s="29">
        <v>12.99</v>
      </c>
      <c r="E39" s="29">
        <f t="shared" si="0"/>
        <v>12.99</v>
      </c>
      <c r="F39" s="14" t="s">
        <v>304</v>
      </c>
    </row>
    <row r="40" spans="1:6" x14ac:dyDescent="0.35">
      <c r="A40" s="14" t="s">
        <v>191</v>
      </c>
      <c r="B40" s="14">
        <v>1</v>
      </c>
      <c r="C40" s="14" t="s">
        <v>300</v>
      </c>
      <c r="D40" s="29">
        <v>16.989999999999998</v>
      </c>
      <c r="E40" s="29">
        <f t="shared" si="0"/>
        <v>16.989999999999998</v>
      </c>
      <c r="F40" s="14" t="s">
        <v>304</v>
      </c>
    </row>
    <row r="41" spans="1:6" x14ac:dyDescent="0.35">
      <c r="A41" s="14" t="s">
        <v>434</v>
      </c>
      <c r="B41" s="14">
        <v>1</v>
      </c>
      <c r="C41" s="14" t="s">
        <v>295</v>
      </c>
      <c r="D41" s="29">
        <v>6.55</v>
      </c>
      <c r="E41" s="29">
        <f t="shared" si="0"/>
        <v>6.55</v>
      </c>
      <c r="F41" s="14"/>
    </row>
    <row r="42" spans="1:6" x14ac:dyDescent="0.35">
      <c r="A42" s="14" t="s">
        <v>192</v>
      </c>
      <c r="B42" s="14">
        <v>1</v>
      </c>
      <c r="C42" s="14" t="s">
        <v>300</v>
      </c>
      <c r="D42" s="29">
        <v>8.99</v>
      </c>
      <c r="E42" s="29">
        <f t="shared" si="0"/>
        <v>8.99</v>
      </c>
      <c r="F42" s="14" t="s">
        <v>304</v>
      </c>
    </row>
    <row r="43" spans="1:6" x14ac:dyDescent="0.35">
      <c r="A43" s="14" t="s">
        <v>193</v>
      </c>
      <c r="B43" s="14">
        <v>1</v>
      </c>
      <c r="C43" s="14" t="s">
        <v>300</v>
      </c>
      <c r="D43" s="29">
        <v>9.99</v>
      </c>
      <c r="E43" s="29">
        <f t="shared" si="0"/>
        <v>9.99</v>
      </c>
      <c r="F43" s="14" t="s">
        <v>304</v>
      </c>
    </row>
    <row r="44" spans="1:6" x14ac:dyDescent="0.35">
      <c r="A44" s="14" t="s">
        <v>194</v>
      </c>
      <c r="B44" s="14">
        <v>1</v>
      </c>
      <c r="C44" s="14"/>
      <c r="D44" s="29"/>
      <c r="E44" s="29"/>
      <c r="F44" s="14"/>
    </row>
    <row r="45" spans="1:6" x14ac:dyDescent="0.35">
      <c r="A45" s="14" t="s">
        <v>195</v>
      </c>
      <c r="B45" s="14">
        <v>1</v>
      </c>
      <c r="C45" s="14" t="s">
        <v>300</v>
      </c>
      <c r="D45" s="29">
        <v>19.989999999999998</v>
      </c>
      <c r="E45" s="29">
        <f t="shared" si="0"/>
        <v>19.989999999999998</v>
      </c>
      <c r="F45" s="14" t="s">
        <v>304</v>
      </c>
    </row>
    <row r="46" spans="1:6" x14ac:dyDescent="0.35">
      <c r="A46" s="14" t="s">
        <v>196</v>
      </c>
      <c r="B46" s="14">
        <v>1</v>
      </c>
      <c r="C46" s="14" t="s">
        <v>300</v>
      </c>
      <c r="D46" s="29">
        <v>9.99</v>
      </c>
      <c r="E46" s="29">
        <f t="shared" si="0"/>
        <v>9.99</v>
      </c>
      <c r="F46" s="14" t="s">
        <v>304</v>
      </c>
    </row>
    <row r="47" spans="1:6" x14ac:dyDescent="0.35">
      <c r="E47" s="28">
        <f>SUM(E3:E46)</f>
        <v>936.28000000000009</v>
      </c>
    </row>
    <row r="48" spans="1:6" x14ac:dyDescent="0.35">
      <c r="A48" s="2"/>
      <c r="B48" s="43"/>
      <c r="E48" s="28"/>
    </row>
    <row r="49" spans="1:5" x14ac:dyDescent="0.35">
      <c r="A49" s="43"/>
      <c r="B49" s="41"/>
    </row>
    <row r="50" spans="1:5" x14ac:dyDescent="0.35">
      <c r="D50" s="27" t="s">
        <v>296</v>
      </c>
      <c r="E50" s="27">
        <f>E7+E14+E15+E16+E17+E18+E19</f>
        <v>137</v>
      </c>
    </row>
    <row r="51" spans="1:5" x14ac:dyDescent="0.35">
      <c r="D51" s="27" t="s">
        <v>300</v>
      </c>
      <c r="E51" s="27">
        <f>E3+E4+E5+E8+E9+E10+E11+E12+E22+E24+E25+E26+E27+E28+E29+E30+E31+E33+E34+E35+E36+E37+E39+E40+E41+E42+E43+E45+E46</f>
        <v>769.30000000000007</v>
      </c>
    </row>
    <row r="52" spans="1:5" x14ac:dyDescent="0.35">
      <c r="D52" s="27" t="s">
        <v>318</v>
      </c>
      <c r="E52" s="27">
        <f>E6</f>
        <v>29.98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topLeftCell="A13" workbookViewId="0">
      <selection activeCell="B23" sqref="A22:B23"/>
    </sheetView>
  </sheetViews>
  <sheetFormatPr defaultRowHeight="14.5" x14ac:dyDescent="0.35"/>
  <cols>
    <col min="1" max="1" width="29.1796875" bestFit="1" customWidth="1"/>
    <col min="3" max="3" width="15.54296875" style="3" customWidth="1"/>
    <col min="4" max="4" width="13.1796875" style="27" customWidth="1"/>
    <col min="5" max="5" width="14.26953125" style="27" customWidth="1"/>
    <col min="6" max="6" width="13.81640625" bestFit="1" customWidth="1"/>
  </cols>
  <sheetData>
    <row r="1" spans="1:6" x14ac:dyDescent="0.35">
      <c r="A1" t="s">
        <v>9</v>
      </c>
    </row>
    <row r="2" spans="1:6" x14ac:dyDescent="0.35">
      <c r="A2" s="20" t="s">
        <v>76</v>
      </c>
      <c r="B2" s="20" t="s">
        <v>14</v>
      </c>
      <c r="C2" s="30" t="s">
        <v>294</v>
      </c>
      <c r="D2" s="31" t="s">
        <v>297</v>
      </c>
      <c r="E2" s="31" t="s">
        <v>298</v>
      </c>
      <c r="F2" s="20" t="s">
        <v>274</v>
      </c>
    </row>
    <row r="3" spans="1:6" x14ac:dyDescent="0.35">
      <c r="A3" s="14" t="s">
        <v>1</v>
      </c>
      <c r="B3" s="15">
        <v>20</v>
      </c>
      <c r="C3" s="15" t="s">
        <v>295</v>
      </c>
      <c r="D3" s="29">
        <v>54.99</v>
      </c>
      <c r="E3" s="29">
        <f>D3*B3</f>
        <v>1099.8</v>
      </c>
      <c r="F3" s="14" t="s">
        <v>304</v>
      </c>
    </row>
    <row r="4" spans="1:6" x14ac:dyDescent="0.35">
      <c r="A4" s="14" t="s">
        <v>3</v>
      </c>
      <c r="B4" s="15">
        <v>20</v>
      </c>
      <c r="C4" s="15" t="s">
        <v>303</v>
      </c>
      <c r="D4" s="29">
        <v>49.99</v>
      </c>
      <c r="E4" s="29">
        <f t="shared" ref="E4:E20" si="0">D4*B4</f>
        <v>999.80000000000007</v>
      </c>
      <c r="F4" s="14" t="s">
        <v>314</v>
      </c>
    </row>
    <row r="5" spans="1:6" x14ac:dyDescent="0.35">
      <c r="A5" s="14" t="s">
        <v>4</v>
      </c>
      <c r="B5" s="15">
        <v>20</v>
      </c>
      <c r="C5" s="15" t="s">
        <v>295</v>
      </c>
      <c r="D5" s="29">
        <v>19.989999999999998</v>
      </c>
      <c r="E5" s="29">
        <f t="shared" si="0"/>
        <v>399.79999999999995</v>
      </c>
      <c r="F5" s="14" t="s">
        <v>304</v>
      </c>
    </row>
    <row r="6" spans="1:6" ht="29" x14ac:dyDescent="0.35">
      <c r="A6" s="15" t="s">
        <v>19</v>
      </c>
      <c r="B6" s="14">
        <v>1</v>
      </c>
      <c r="C6" s="15" t="s">
        <v>301</v>
      </c>
      <c r="D6" s="29">
        <v>160</v>
      </c>
      <c r="E6" s="29">
        <f t="shared" si="0"/>
        <v>160</v>
      </c>
      <c r="F6" s="14" t="s">
        <v>304</v>
      </c>
    </row>
    <row r="7" spans="1:6" x14ac:dyDescent="0.35">
      <c r="A7" s="14" t="s">
        <v>151</v>
      </c>
      <c r="B7" s="14">
        <v>32</v>
      </c>
      <c r="C7" s="15" t="s">
        <v>296</v>
      </c>
      <c r="D7" s="29">
        <v>1</v>
      </c>
      <c r="E7" s="29">
        <f t="shared" si="0"/>
        <v>32</v>
      </c>
      <c r="F7" s="14" t="s">
        <v>304</v>
      </c>
    </row>
    <row r="8" spans="1:6" x14ac:dyDescent="0.35">
      <c r="A8" s="14" t="s">
        <v>152</v>
      </c>
      <c r="B8" s="14">
        <v>32</v>
      </c>
      <c r="C8" s="15" t="s">
        <v>296</v>
      </c>
      <c r="D8" s="29">
        <v>1.5</v>
      </c>
      <c r="E8" s="29">
        <f t="shared" si="0"/>
        <v>48</v>
      </c>
      <c r="F8" s="14" t="s">
        <v>304</v>
      </c>
    </row>
    <row r="9" spans="1:6" x14ac:dyDescent="0.35">
      <c r="A9" s="14" t="s">
        <v>153</v>
      </c>
      <c r="B9" s="14">
        <v>32</v>
      </c>
      <c r="C9" s="15" t="s">
        <v>296</v>
      </c>
      <c r="D9" s="29">
        <v>3</v>
      </c>
      <c r="E9" s="29">
        <f t="shared" si="0"/>
        <v>96</v>
      </c>
      <c r="F9" s="14" t="s">
        <v>304</v>
      </c>
    </row>
    <row r="10" spans="1:6" x14ac:dyDescent="0.35">
      <c r="A10" s="14" t="s">
        <v>154</v>
      </c>
      <c r="B10" s="14">
        <v>32</v>
      </c>
      <c r="C10" s="15" t="s">
        <v>296</v>
      </c>
      <c r="D10" s="29">
        <v>2</v>
      </c>
      <c r="E10" s="29">
        <f t="shared" si="0"/>
        <v>64</v>
      </c>
      <c r="F10" s="14" t="s">
        <v>304</v>
      </c>
    </row>
    <row r="11" spans="1:6" x14ac:dyDescent="0.35">
      <c r="A11" s="14" t="s">
        <v>155</v>
      </c>
      <c r="B11" s="14">
        <v>32</v>
      </c>
      <c r="C11" s="15" t="s">
        <v>296</v>
      </c>
      <c r="D11" s="29">
        <v>2.5</v>
      </c>
      <c r="E11" s="29">
        <f t="shared" si="0"/>
        <v>80</v>
      </c>
      <c r="F11" s="14" t="s">
        <v>304</v>
      </c>
    </row>
    <row r="12" spans="1:6" x14ac:dyDescent="0.35">
      <c r="A12" s="14" t="s">
        <v>156</v>
      </c>
      <c r="B12" s="14">
        <v>32</v>
      </c>
      <c r="C12" s="15" t="s">
        <v>296</v>
      </c>
      <c r="D12" s="29">
        <v>4</v>
      </c>
      <c r="E12" s="29">
        <f t="shared" si="0"/>
        <v>128</v>
      </c>
      <c r="F12" s="14" t="s">
        <v>304</v>
      </c>
    </row>
    <row r="13" spans="1:6" x14ac:dyDescent="0.35">
      <c r="A13" s="14" t="s">
        <v>157</v>
      </c>
      <c r="B13" s="14">
        <v>30</v>
      </c>
      <c r="C13" s="15" t="s">
        <v>295</v>
      </c>
      <c r="D13" s="29">
        <v>10.19</v>
      </c>
      <c r="E13" s="29">
        <f t="shared" si="0"/>
        <v>305.7</v>
      </c>
      <c r="F13" s="14"/>
    </row>
    <row r="14" spans="1:6" x14ac:dyDescent="0.35">
      <c r="A14" s="14" t="s">
        <v>157</v>
      </c>
      <c r="B14" s="14">
        <v>2</v>
      </c>
      <c r="C14" s="15" t="s">
        <v>302</v>
      </c>
      <c r="D14" s="29">
        <v>5.49</v>
      </c>
      <c r="E14" s="29">
        <f t="shared" si="0"/>
        <v>10.98</v>
      </c>
      <c r="F14" s="14" t="s">
        <v>304</v>
      </c>
    </row>
    <row r="15" spans="1:6" x14ac:dyDescent="0.35">
      <c r="A15" s="14" t="s">
        <v>158</v>
      </c>
      <c r="B15" s="14">
        <v>24</v>
      </c>
      <c r="C15" s="15" t="s">
        <v>295</v>
      </c>
      <c r="D15" s="29">
        <v>5</v>
      </c>
      <c r="E15" s="29">
        <f t="shared" si="0"/>
        <v>120</v>
      </c>
      <c r="F15" s="23">
        <v>16</v>
      </c>
    </row>
    <row r="16" spans="1:6" x14ac:dyDescent="0.35">
      <c r="A16" s="14" t="s">
        <v>158</v>
      </c>
      <c r="B16" s="14">
        <v>9</v>
      </c>
      <c r="C16" s="15" t="s">
        <v>295</v>
      </c>
      <c r="D16" s="29">
        <v>5.99</v>
      </c>
      <c r="E16" s="29">
        <f t="shared" si="0"/>
        <v>53.910000000000004</v>
      </c>
      <c r="F16" s="23"/>
    </row>
    <row r="17" spans="1:6" x14ac:dyDescent="0.35">
      <c r="A17" s="14" t="s">
        <v>159</v>
      </c>
      <c r="B17" s="14">
        <v>32</v>
      </c>
      <c r="C17" s="15" t="s">
        <v>296</v>
      </c>
      <c r="D17" s="29">
        <v>1</v>
      </c>
      <c r="E17" s="29">
        <f t="shared" si="0"/>
        <v>32</v>
      </c>
      <c r="F17" s="14" t="s">
        <v>304</v>
      </c>
    </row>
    <row r="18" spans="1:6" x14ac:dyDescent="0.35">
      <c r="A18" s="14" t="s">
        <v>160</v>
      </c>
      <c r="B18" s="14">
        <v>32</v>
      </c>
      <c r="C18" s="15" t="s">
        <v>296</v>
      </c>
      <c r="D18" s="29">
        <v>4</v>
      </c>
      <c r="E18" s="29">
        <f t="shared" si="0"/>
        <v>128</v>
      </c>
      <c r="F18" s="14" t="s">
        <v>304</v>
      </c>
    </row>
    <row r="19" spans="1:6" ht="29" x14ac:dyDescent="0.35">
      <c r="A19" s="14" t="s">
        <v>161</v>
      </c>
      <c r="B19" s="14">
        <v>32</v>
      </c>
      <c r="C19" s="15" t="s">
        <v>301</v>
      </c>
      <c r="D19" s="29"/>
      <c r="E19" s="29">
        <f t="shared" si="0"/>
        <v>0</v>
      </c>
      <c r="F19" s="14" t="s">
        <v>304</v>
      </c>
    </row>
    <row r="20" spans="1:6" x14ac:dyDescent="0.35">
      <c r="A20" s="14" t="s">
        <v>162</v>
      </c>
      <c r="B20" s="14">
        <v>32</v>
      </c>
      <c r="C20" s="15" t="s">
        <v>296</v>
      </c>
      <c r="D20" s="29">
        <v>3</v>
      </c>
      <c r="E20" s="29">
        <f t="shared" si="0"/>
        <v>96</v>
      </c>
      <c r="F20" s="14" t="s">
        <v>304</v>
      </c>
    </row>
    <row r="21" spans="1:6" x14ac:dyDescent="0.35">
      <c r="E21" s="28">
        <f>SUM(E3:E20)</f>
        <v>3853.9899999999993</v>
      </c>
    </row>
    <row r="22" spans="1:6" x14ac:dyDescent="0.35">
      <c r="A22" s="2"/>
      <c r="B22" s="43"/>
      <c r="E22" s="28"/>
    </row>
    <row r="23" spans="1:6" x14ac:dyDescent="0.35">
      <c r="A23" s="43"/>
      <c r="B23" s="42"/>
    </row>
    <row r="24" spans="1:6" x14ac:dyDescent="0.35">
      <c r="B24" s="6"/>
      <c r="D24" s="27" t="s">
        <v>295</v>
      </c>
      <c r="E24" s="27">
        <f>E3+E5+E14+E15+E6+E13+E16</f>
        <v>2150.1899999999996</v>
      </c>
    </row>
    <row r="25" spans="1:6" x14ac:dyDescent="0.35">
      <c r="D25" s="27" t="s">
        <v>296</v>
      </c>
      <c r="E25" s="27">
        <f>E7+E8+E9+E10+E11+E12+E17+E18+E20</f>
        <v>704</v>
      </c>
    </row>
    <row r="26" spans="1:6" x14ac:dyDescent="0.35">
      <c r="D26" s="27" t="s">
        <v>303</v>
      </c>
      <c r="E26" s="27">
        <v>999.8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>
      <selection activeCell="B15" sqref="A14:B15"/>
    </sheetView>
  </sheetViews>
  <sheetFormatPr defaultRowHeight="14.5" x14ac:dyDescent="0.35"/>
  <cols>
    <col min="1" max="1" width="29.81640625" customWidth="1"/>
    <col min="3" max="3" width="10.7265625" customWidth="1"/>
    <col min="4" max="4" width="10.7265625" style="27" customWidth="1"/>
    <col min="5" max="5" width="10.54296875" style="27" customWidth="1"/>
    <col min="6" max="6" width="13.81640625" customWidth="1"/>
  </cols>
  <sheetData>
    <row r="1" spans="1:6" x14ac:dyDescent="0.35">
      <c r="A1" t="s">
        <v>281</v>
      </c>
    </row>
    <row r="2" spans="1:6" x14ac:dyDescent="0.35">
      <c r="A2" s="1" t="s">
        <v>76</v>
      </c>
      <c r="B2" s="20" t="s">
        <v>14</v>
      </c>
      <c r="C2" s="30" t="s">
        <v>294</v>
      </c>
      <c r="D2" s="31" t="s">
        <v>297</v>
      </c>
      <c r="E2" s="31" t="s">
        <v>298</v>
      </c>
      <c r="F2" s="20" t="s">
        <v>274</v>
      </c>
    </row>
    <row r="3" spans="1:6" x14ac:dyDescent="0.35">
      <c r="A3" s="14" t="s">
        <v>1</v>
      </c>
      <c r="B3" s="14">
        <v>2</v>
      </c>
      <c r="C3" s="14" t="s">
        <v>295</v>
      </c>
      <c r="D3" s="29">
        <v>29.95</v>
      </c>
      <c r="E3" s="29">
        <f>D3*B3</f>
        <v>59.9</v>
      </c>
      <c r="F3" s="14" t="s">
        <v>304</v>
      </c>
    </row>
    <row r="4" spans="1:6" x14ac:dyDescent="0.35">
      <c r="A4" s="14" t="s">
        <v>2</v>
      </c>
      <c r="B4" s="14">
        <v>5</v>
      </c>
      <c r="C4" s="14" t="s">
        <v>295</v>
      </c>
      <c r="D4" s="29">
        <v>13.69</v>
      </c>
      <c r="E4" s="29">
        <f t="shared" ref="E4:E12" si="0">D4*B4</f>
        <v>68.45</v>
      </c>
      <c r="F4" s="14" t="s">
        <v>304</v>
      </c>
    </row>
    <row r="5" spans="1:6" x14ac:dyDescent="0.35">
      <c r="A5" s="14" t="s">
        <v>3</v>
      </c>
      <c r="B5" s="14">
        <v>5</v>
      </c>
      <c r="C5" s="14" t="s">
        <v>303</v>
      </c>
      <c r="D5" s="29">
        <v>49.99</v>
      </c>
      <c r="E5" s="29">
        <f t="shared" si="0"/>
        <v>249.95000000000002</v>
      </c>
      <c r="F5" s="14" t="s">
        <v>304</v>
      </c>
    </row>
    <row r="6" spans="1:6" x14ac:dyDescent="0.35">
      <c r="A6" s="14" t="s">
        <v>4</v>
      </c>
      <c r="B6" s="14">
        <v>4</v>
      </c>
      <c r="C6" s="14" t="s">
        <v>295</v>
      </c>
      <c r="D6" s="29">
        <v>19.989999999999998</v>
      </c>
      <c r="E6" s="29">
        <f t="shared" si="0"/>
        <v>79.959999999999994</v>
      </c>
      <c r="F6" s="14" t="s">
        <v>304</v>
      </c>
    </row>
    <row r="7" spans="1:6" x14ac:dyDescent="0.35">
      <c r="A7" s="14" t="s">
        <v>167</v>
      </c>
      <c r="B7" s="14">
        <v>5</v>
      </c>
      <c r="C7" s="14" t="s">
        <v>295</v>
      </c>
      <c r="D7" s="29">
        <v>5.0999999999999996</v>
      </c>
      <c r="E7" s="29">
        <f t="shared" si="0"/>
        <v>25.5</v>
      </c>
      <c r="F7" s="14" t="s">
        <v>304</v>
      </c>
    </row>
    <row r="8" spans="1:6" x14ac:dyDescent="0.35">
      <c r="A8" s="14" t="s">
        <v>163</v>
      </c>
      <c r="B8" s="14">
        <v>10</v>
      </c>
      <c r="C8" s="14" t="s">
        <v>295</v>
      </c>
      <c r="D8" s="29">
        <v>9.99</v>
      </c>
      <c r="E8" s="29">
        <f t="shared" si="0"/>
        <v>99.9</v>
      </c>
      <c r="F8" s="14" t="s">
        <v>304</v>
      </c>
    </row>
    <row r="9" spans="1:6" x14ac:dyDescent="0.35">
      <c r="A9" s="14" t="s">
        <v>432</v>
      </c>
      <c r="B9" s="14">
        <v>10</v>
      </c>
      <c r="C9" s="14" t="s">
        <v>296</v>
      </c>
      <c r="D9" s="29">
        <v>1</v>
      </c>
      <c r="E9" s="29">
        <f t="shared" si="0"/>
        <v>10</v>
      </c>
      <c r="F9" s="14" t="s">
        <v>304</v>
      </c>
    </row>
    <row r="10" spans="1:6" x14ac:dyDescent="0.35">
      <c r="A10" s="14" t="s">
        <v>164</v>
      </c>
      <c r="B10" s="14">
        <v>10</v>
      </c>
      <c r="C10" s="14" t="s">
        <v>296</v>
      </c>
      <c r="D10" s="29">
        <v>1</v>
      </c>
      <c r="E10" s="29">
        <f t="shared" si="0"/>
        <v>10</v>
      </c>
      <c r="F10" s="14" t="s">
        <v>304</v>
      </c>
    </row>
    <row r="11" spans="1:6" x14ac:dyDescent="0.35">
      <c r="A11" s="14" t="s">
        <v>165</v>
      </c>
      <c r="B11" s="14">
        <v>10</v>
      </c>
      <c r="C11" s="14" t="s">
        <v>296</v>
      </c>
      <c r="D11" s="29">
        <v>3</v>
      </c>
      <c r="E11" s="29">
        <f t="shared" si="0"/>
        <v>30</v>
      </c>
      <c r="F11" s="14" t="s">
        <v>304</v>
      </c>
    </row>
    <row r="12" spans="1:6" x14ac:dyDescent="0.35">
      <c r="A12" s="14" t="s">
        <v>166</v>
      </c>
      <c r="B12" s="14">
        <v>10</v>
      </c>
      <c r="C12" s="14" t="s">
        <v>296</v>
      </c>
      <c r="D12" s="29">
        <v>2.5</v>
      </c>
      <c r="E12" s="29">
        <f t="shared" si="0"/>
        <v>25</v>
      </c>
      <c r="F12" s="14" t="s">
        <v>304</v>
      </c>
    </row>
    <row r="13" spans="1:6" x14ac:dyDescent="0.35">
      <c r="E13" s="28">
        <f>SUM(E3:E12)</f>
        <v>658.66</v>
      </c>
    </row>
    <row r="14" spans="1:6" x14ac:dyDescent="0.35">
      <c r="A14" s="2"/>
      <c r="B14" s="43"/>
    </row>
    <row r="15" spans="1:6" x14ac:dyDescent="0.35">
      <c r="A15" s="43"/>
      <c r="B15" s="42"/>
    </row>
    <row r="16" spans="1:6" x14ac:dyDescent="0.35">
      <c r="A16" s="6"/>
      <c r="D16" s="27" t="s">
        <v>295</v>
      </c>
      <c r="E16" s="27">
        <f>E3+E4+E6+E7+E8</f>
        <v>333.71000000000004</v>
      </c>
    </row>
    <row r="17" spans="4:5" x14ac:dyDescent="0.35">
      <c r="D17" s="27" t="s">
        <v>296</v>
      </c>
      <c r="E17" s="27">
        <f>E9+E10+E11+E12</f>
        <v>75</v>
      </c>
    </row>
    <row r="18" spans="4:5" x14ac:dyDescent="0.35">
      <c r="D18" s="27" t="s">
        <v>303</v>
      </c>
      <c r="E18" s="27">
        <f>E5</f>
        <v>249.95000000000002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opLeftCell="A19" workbookViewId="0">
      <selection activeCell="B29" sqref="A28:B29"/>
    </sheetView>
  </sheetViews>
  <sheetFormatPr defaultRowHeight="14.5" x14ac:dyDescent="0.35"/>
  <cols>
    <col min="1" max="1" width="29.26953125" customWidth="1"/>
    <col min="3" max="3" width="14.1796875" customWidth="1"/>
    <col min="4" max="4" width="10" style="27" customWidth="1"/>
    <col min="5" max="5" width="12.26953125" customWidth="1"/>
    <col min="6" max="6" width="13.81640625" customWidth="1"/>
  </cols>
  <sheetData>
    <row r="1" spans="1:6" ht="20.25" customHeight="1" x14ac:dyDescent="0.35">
      <c r="A1" t="s">
        <v>279</v>
      </c>
    </row>
    <row r="2" spans="1:6" x14ac:dyDescent="0.35">
      <c r="A2" s="1" t="s">
        <v>76</v>
      </c>
      <c r="B2" s="20" t="s">
        <v>14</v>
      </c>
      <c r="C2" s="30" t="s">
        <v>294</v>
      </c>
      <c r="D2" s="31" t="s">
        <v>297</v>
      </c>
      <c r="E2" s="31" t="s">
        <v>298</v>
      </c>
      <c r="F2" s="20" t="s">
        <v>274</v>
      </c>
    </row>
    <row r="3" spans="1:6" x14ac:dyDescent="0.35">
      <c r="A3" s="14" t="s">
        <v>1</v>
      </c>
      <c r="B3" s="14">
        <v>20</v>
      </c>
      <c r="C3" s="14" t="s">
        <v>300</v>
      </c>
      <c r="D3" s="29">
        <v>39.950000000000003</v>
      </c>
      <c r="E3" s="29">
        <f>D3*B3</f>
        <v>799</v>
      </c>
      <c r="F3" s="14" t="s">
        <v>304</v>
      </c>
    </row>
    <row r="4" spans="1:6" x14ac:dyDescent="0.35">
      <c r="A4" s="14" t="s">
        <v>37</v>
      </c>
      <c r="B4" s="14">
        <v>20</v>
      </c>
      <c r="C4" s="14" t="s">
        <v>300</v>
      </c>
      <c r="D4" s="29">
        <v>14.99</v>
      </c>
      <c r="E4" s="29">
        <f t="shared" ref="E4:E21" si="0">D4*B4</f>
        <v>299.8</v>
      </c>
      <c r="F4" s="14" t="s">
        <v>304</v>
      </c>
    </row>
    <row r="5" spans="1:6" x14ac:dyDescent="0.35">
      <c r="A5" s="14" t="s">
        <v>83</v>
      </c>
      <c r="B5" s="14">
        <v>20</v>
      </c>
      <c r="C5" s="14" t="s">
        <v>300</v>
      </c>
      <c r="D5" s="29">
        <v>4.93</v>
      </c>
      <c r="E5" s="29">
        <f t="shared" si="0"/>
        <v>98.6</v>
      </c>
      <c r="F5" s="14" t="s">
        <v>304</v>
      </c>
    </row>
    <row r="6" spans="1:6" x14ac:dyDescent="0.35">
      <c r="A6" s="14" t="s">
        <v>149</v>
      </c>
      <c r="B6" s="14">
        <v>20</v>
      </c>
      <c r="C6" s="14" t="s">
        <v>303</v>
      </c>
      <c r="D6" s="29">
        <v>49.99</v>
      </c>
      <c r="E6" s="29">
        <f t="shared" si="0"/>
        <v>999.80000000000007</v>
      </c>
      <c r="F6" s="14" t="s">
        <v>314</v>
      </c>
    </row>
    <row r="7" spans="1:6" x14ac:dyDescent="0.35">
      <c r="A7" s="14" t="s">
        <v>150</v>
      </c>
      <c r="B7" s="14">
        <v>7</v>
      </c>
      <c r="C7" s="14" t="s">
        <v>300</v>
      </c>
      <c r="D7" s="29">
        <v>34.99</v>
      </c>
      <c r="E7" s="29">
        <f t="shared" si="0"/>
        <v>244.93</v>
      </c>
      <c r="F7" s="14" t="s">
        <v>304</v>
      </c>
    </row>
    <row r="8" spans="1:6" x14ac:dyDescent="0.35">
      <c r="A8" s="14" t="s">
        <v>150</v>
      </c>
      <c r="B8" s="14">
        <v>13</v>
      </c>
      <c r="C8" s="14" t="s">
        <v>300</v>
      </c>
      <c r="D8" s="29">
        <v>22.94</v>
      </c>
      <c r="E8" s="29">
        <f t="shared" si="0"/>
        <v>298.22000000000003</v>
      </c>
      <c r="F8" s="14" t="s">
        <v>304</v>
      </c>
    </row>
    <row r="9" spans="1:6" x14ac:dyDescent="0.35">
      <c r="A9" s="24" t="s">
        <v>423</v>
      </c>
      <c r="B9" s="14">
        <v>1</v>
      </c>
      <c r="C9" s="14" t="s">
        <v>300</v>
      </c>
      <c r="D9" s="29">
        <v>15.99</v>
      </c>
      <c r="E9" s="29">
        <f t="shared" si="0"/>
        <v>15.99</v>
      </c>
      <c r="F9" s="14" t="s">
        <v>304</v>
      </c>
    </row>
    <row r="10" spans="1:6" ht="29" x14ac:dyDescent="0.35">
      <c r="A10" s="24" t="s">
        <v>424</v>
      </c>
      <c r="B10" s="14">
        <v>1</v>
      </c>
      <c r="C10" s="14" t="s">
        <v>300</v>
      </c>
      <c r="D10" s="29">
        <v>25.33</v>
      </c>
      <c r="E10" s="29">
        <f t="shared" si="0"/>
        <v>25.33</v>
      </c>
      <c r="F10" s="14" t="s">
        <v>304</v>
      </c>
    </row>
    <row r="11" spans="1:6" x14ac:dyDescent="0.35">
      <c r="A11" s="24" t="s">
        <v>427</v>
      </c>
      <c r="B11" s="14">
        <v>1</v>
      </c>
      <c r="C11" s="14" t="s">
        <v>300</v>
      </c>
      <c r="D11" s="29">
        <v>22.61</v>
      </c>
      <c r="E11" s="29">
        <f t="shared" si="0"/>
        <v>22.61</v>
      </c>
      <c r="F11" s="14" t="s">
        <v>304</v>
      </c>
    </row>
    <row r="12" spans="1:6" x14ac:dyDescent="0.35">
      <c r="A12" s="24" t="s">
        <v>425</v>
      </c>
      <c r="B12" s="14">
        <v>1</v>
      </c>
      <c r="C12" s="14" t="s">
        <v>300</v>
      </c>
      <c r="D12" s="29">
        <v>19.989999999999998</v>
      </c>
      <c r="E12" s="29">
        <f t="shared" si="0"/>
        <v>19.989999999999998</v>
      </c>
      <c r="F12" s="14" t="s">
        <v>304</v>
      </c>
    </row>
    <row r="13" spans="1:6" x14ac:dyDescent="0.35">
      <c r="A13" s="24" t="s">
        <v>426</v>
      </c>
      <c r="B13" s="14">
        <v>1</v>
      </c>
      <c r="C13" s="14" t="s">
        <v>300</v>
      </c>
      <c r="D13" s="29">
        <v>14.99</v>
      </c>
      <c r="E13" s="29">
        <f t="shared" si="0"/>
        <v>14.99</v>
      </c>
      <c r="F13" s="14" t="s">
        <v>304</v>
      </c>
    </row>
    <row r="14" spans="1:6" x14ac:dyDescent="0.35">
      <c r="A14" s="25" t="s">
        <v>256</v>
      </c>
      <c r="B14" s="14">
        <v>1</v>
      </c>
      <c r="C14" s="14" t="s">
        <v>300</v>
      </c>
      <c r="D14" s="29">
        <v>36.99</v>
      </c>
      <c r="E14" s="29">
        <f t="shared" si="0"/>
        <v>36.99</v>
      </c>
      <c r="F14" s="14" t="s">
        <v>304</v>
      </c>
    </row>
    <row r="15" spans="1:6" x14ac:dyDescent="0.35">
      <c r="A15" s="26" t="s">
        <v>428</v>
      </c>
      <c r="B15" s="14">
        <v>2</v>
      </c>
      <c r="C15" s="14" t="s">
        <v>300</v>
      </c>
      <c r="D15" s="29">
        <v>8.44</v>
      </c>
      <c r="E15" s="29">
        <f t="shared" si="0"/>
        <v>16.88</v>
      </c>
      <c r="F15" s="14" t="s">
        <v>304</v>
      </c>
    </row>
    <row r="16" spans="1:6" x14ac:dyDescent="0.35">
      <c r="A16" s="26" t="s">
        <v>429</v>
      </c>
      <c r="B16" s="14">
        <v>1</v>
      </c>
      <c r="C16" s="14" t="s">
        <v>300</v>
      </c>
      <c r="D16" s="29">
        <v>7</v>
      </c>
      <c r="E16" s="29">
        <f t="shared" si="0"/>
        <v>7</v>
      </c>
      <c r="F16" s="14" t="s">
        <v>304</v>
      </c>
    </row>
    <row r="17" spans="1:6" x14ac:dyDescent="0.35">
      <c r="A17" s="26" t="s">
        <v>430</v>
      </c>
      <c r="B17" s="14">
        <v>1</v>
      </c>
      <c r="C17" s="14" t="s">
        <v>300</v>
      </c>
      <c r="D17" s="29">
        <v>7.99</v>
      </c>
      <c r="E17" s="29">
        <f t="shared" si="0"/>
        <v>7.99</v>
      </c>
      <c r="F17" s="14" t="s">
        <v>304</v>
      </c>
    </row>
    <row r="18" spans="1:6" ht="29" x14ac:dyDescent="0.35">
      <c r="A18" s="26" t="s">
        <v>431</v>
      </c>
      <c r="B18" s="14">
        <v>1</v>
      </c>
      <c r="C18" s="14" t="s">
        <v>300</v>
      </c>
      <c r="D18" s="29">
        <v>7.99</v>
      </c>
      <c r="E18" s="29">
        <f t="shared" si="0"/>
        <v>7.99</v>
      </c>
      <c r="F18" s="14" t="s">
        <v>304</v>
      </c>
    </row>
    <row r="19" spans="1:6" x14ac:dyDescent="0.35">
      <c r="A19" s="25" t="s">
        <v>257</v>
      </c>
      <c r="B19" s="14">
        <v>1</v>
      </c>
      <c r="C19" s="14" t="s">
        <v>300</v>
      </c>
      <c r="D19" s="29">
        <v>8.69</v>
      </c>
      <c r="E19" s="29">
        <f t="shared" si="0"/>
        <v>8.69</v>
      </c>
      <c r="F19" s="14" t="s">
        <v>304</v>
      </c>
    </row>
    <row r="20" spans="1:6" x14ac:dyDescent="0.35">
      <c r="A20" s="25" t="s">
        <v>258</v>
      </c>
      <c r="B20" s="14">
        <v>3</v>
      </c>
      <c r="C20" s="14" t="s">
        <v>300</v>
      </c>
      <c r="D20" s="29">
        <v>19.989999999999998</v>
      </c>
      <c r="E20" s="29">
        <f t="shared" si="0"/>
        <v>59.97</v>
      </c>
      <c r="F20" s="14" t="s">
        <v>304</v>
      </c>
    </row>
    <row r="21" spans="1:6" x14ac:dyDescent="0.35">
      <c r="A21" s="15" t="s">
        <v>310</v>
      </c>
      <c r="B21" s="14">
        <v>1</v>
      </c>
      <c r="C21" s="14" t="s">
        <v>300</v>
      </c>
      <c r="D21" s="29">
        <v>50</v>
      </c>
      <c r="E21" s="29">
        <f t="shared" si="0"/>
        <v>50</v>
      </c>
      <c r="F21" s="14" t="s">
        <v>304</v>
      </c>
    </row>
    <row r="22" spans="1:6" x14ac:dyDescent="0.35">
      <c r="A22" s="14" t="s">
        <v>46</v>
      </c>
      <c r="B22" s="14">
        <v>10</v>
      </c>
      <c r="C22" s="14" t="s">
        <v>296</v>
      </c>
      <c r="D22" s="29">
        <v>1</v>
      </c>
      <c r="E22" s="29">
        <f>D22*B22</f>
        <v>10</v>
      </c>
      <c r="F22" s="14" t="s">
        <v>304</v>
      </c>
    </row>
    <row r="23" spans="1:6" x14ac:dyDescent="0.35">
      <c r="A23" s="14" t="s">
        <v>284</v>
      </c>
      <c r="B23" s="14">
        <v>10</v>
      </c>
      <c r="C23" s="14" t="s">
        <v>296</v>
      </c>
      <c r="D23" s="29">
        <v>1</v>
      </c>
      <c r="E23" s="29">
        <f t="shared" ref="E23:E26" si="1">D23*B23</f>
        <v>10</v>
      </c>
      <c r="F23" s="14" t="s">
        <v>304</v>
      </c>
    </row>
    <row r="24" spans="1:6" x14ac:dyDescent="0.35">
      <c r="A24" s="14" t="s">
        <v>308</v>
      </c>
      <c r="B24" s="14">
        <v>10</v>
      </c>
      <c r="C24" s="14" t="s">
        <v>296</v>
      </c>
      <c r="D24" s="29">
        <v>3</v>
      </c>
      <c r="E24" s="29">
        <f t="shared" si="1"/>
        <v>30</v>
      </c>
      <c r="F24" s="14" t="s">
        <v>304</v>
      </c>
    </row>
    <row r="25" spans="1:6" x14ac:dyDescent="0.35">
      <c r="A25" s="14" t="s">
        <v>155</v>
      </c>
      <c r="B25" s="14">
        <v>10</v>
      </c>
      <c r="C25" s="14" t="s">
        <v>296</v>
      </c>
      <c r="D25" s="29">
        <v>2.5</v>
      </c>
      <c r="E25" s="29">
        <f t="shared" si="1"/>
        <v>25</v>
      </c>
      <c r="F25" s="14" t="s">
        <v>304</v>
      </c>
    </row>
    <row r="26" spans="1:6" x14ac:dyDescent="0.35">
      <c r="A26" s="14" t="s">
        <v>309</v>
      </c>
      <c r="B26" s="14">
        <v>10</v>
      </c>
      <c r="C26" s="14" t="s">
        <v>299</v>
      </c>
      <c r="D26" s="29">
        <v>1.5</v>
      </c>
      <c r="E26" s="29">
        <f t="shared" si="1"/>
        <v>15</v>
      </c>
      <c r="F26" s="14" t="s">
        <v>304</v>
      </c>
    </row>
    <row r="27" spans="1:6" x14ac:dyDescent="0.35">
      <c r="D27" s="28" t="s">
        <v>311</v>
      </c>
      <c r="E27" s="28">
        <f>SUM(E3:E26)</f>
        <v>3124.7699999999982</v>
      </c>
    </row>
    <row r="28" spans="1:6" x14ac:dyDescent="0.35">
      <c r="A28" s="50"/>
      <c r="B28" s="41"/>
    </row>
    <row r="29" spans="1:6" x14ac:dyDescent="0.35">
      <c r="A29" s="33"/>
      <c r="B29" s="41"/>
    </row>
    <row r="30" spans="1:6" x14ac:dyDescent="0.35">
      <c r="A30" s="33"/>
      <c r="B30" s="41"/>
    </row>
    <row r="31" spans="1:6" x14ac:dyDescent="0.35">
      <c r="A31" s="32"/>
      <c r="D31" s="27" t="s">
        <v>295</v>
      </c>
      <c r="E31" s="27">
        <f>E3+E4+E5+E7+E9+E14+E15+E19+E20+E21+E8+E10+E11+E12+E13+E16+E17+E18</f>
        <v>2034.97</v>
      </c>
    </row>
    <row r="32" spans="1:6" x14ac:dyDescent="0.35">
      <c r="D32" s="27" t="s">
        <v>303</v>
      </c>
      <c r="E32" s="27">
        <f>E6</f>
        <v>999.80000000000007</v>
      </c>
    </row>
    <row r="33" spans="1:5" x14ac:dyDescent="0.35">
      <c r="D33" s="27" t="s">
        <v>296</v>
      </c>
      <c r="E33" s="6">
        <v>90</v>
      </c>
    </row>
    <row r="34" spans="1:5" x14ac:dyDescent="0.35">
      <c r="A34" s="1"/>
      <c r="E34" s="27"/>
    </row>
    <row r="40" spans="1:5" x14ac:dyDescent="0.35">
      <c r="E40" s="28"/>
    </row>
    <row r="42" spans="1:5" x14ac:dyDescent="0.35">
      <c r="E42" s="2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54"/>
  <sheetViews>
    <sheetView topLeftCell="A34" zoomScale="85" zoomScaleNormal="85" workbookViewId="0">
      <selection activeCell="A53" sqref="A53"/>
    </sheetView>
  </sheetViews>
  <sheetFormatPr defaultRowHeight="14.5" x14ac:dyDescent="0.35"/>
  <cols>
    <col min="1" max="1" width="46.81640625" customWidth="1"/>
    <col min="2" max="2" width="51.1796875" style="3" customWidth="1"/>
    <col min="3" max="3" width="9.453125" style="3" customWidth="1"/>
    <col min="4" max="4" width="12.81640625" style="9" customWidth="1"/>
    <col min="5" max="5" width="12.54296875" style="27" customWidth="1"/>
    <col min="6" max="6" width="11.453125" style="27" customWidth="1"/>
    <col min="7" max="7" width="13" customWidth="1"/>
  </cols>
  <sheetData>
    <row r="1" spans="1:7" ht="18.5" x14ac:dyDescent="0.45">
      <c r="A1" s="12" t="s">
        <v>77</v>
      </c>
      <c r="B1" s="13" t="s">
        <v>78</v>
      </c>
    </row>
    <row r="2" spans="1:7" x14ac:dyDescent="0.35">
      <c r="A2" s="1" t="s">
        <v>76</v>
      </c>
      <c r="B2" s="2" t="s">
        <v>79</v>
      </c>
      <c r="C2" s="2" t="s">
        <v>0</v>
      </c>
      <c r="D2" s="30" t="s">
        <v>294</v>
      </c>
      <c r="E2" s="31" t="s">
        <v>297</v>
      </c>
      <c r="F2" s="31" t="s">
        <v>298</v>
      </c>
      <c r="G2" s="20" t="s">
        <v>274</v>
      </c>
    </row>
    <row r="3" spans="1:7" x14ac:dyDescent="0.35">
      <c r="A3" s="75" t="s">
        <v>80</v>
      </c>
      <c r="B3" s="14" t="s">
        <v>81</v>
      </c>
      <c r="C3" s="15">
        <v>16</v>
      </c>
      <c r="D3" s="16" t="s">
        <v>295</v>
      </c>
      <c r="E3" s="29">
        <v>54.99</v>
      </c>
      <c r="F3" s="29">
        <f>E3*C3</f>
        <v>879.84</v>
      </c>
      <c r="G3" s="14" t="s">
        <v>304</v>
      </c>
    </row>
    <row r="4" spans="1:7" x14ac:dyDescent="0.35">
      <c r="A4" s="75"/>
      <c r="B4" s="14" t="s">
        <v>82</v>
      </c>
      <c r="C4" s="15">
        <v>16</v>
      </c>
      <c r="D4" s="16" t="s">
        <v>295</v>
      </c>
      <c r="E4" s="29">
        <v>14.99</v>
      </c>
      <c r="F4" s="29">
        <f t="shared" ref="F4:F25" si="0">E4*C4</f>
        <v>239.84</v>
      </c>
      <c r="G4" s="14" t="s">
        <v>304</v>
      </c>
    </row>
    <row r="5" spans="1:7" x14ac:dyDescent="0.35">
      <c r="A5" s="75"/>
      <c r="B5" s="14" t="s">
        <v>83</v>
      </c>
      <c r="C5" s="15">
        <v>16</v>
      </c>
      <c r="D5" s="16" t="s">
        <v>295</v>
      </c>
      <c r="E5" s="29">
        <v>5.0999999999999996</v>
      </c>
      <c r="F5" s="29">
        <f t="shared" si="0"/>
        <v>81.599999999999994</v>
      </c>
      <c r="G5" s="14" t="s">
        <v>304</v>
      </c>
    </row>
    <row r="6" spans="1:7" x14ac:dyDescent="0.35">
      <c r="A6" s="75"/>
      <c r="B6" s="14" t="s">
        <v>84</v>
      </c>
      <c r="C6" s="15">
        <v>16</v>
      </c>
      <c r="D6" s="16" t="s">
        <v>305</v>
      </c>
      <c r="E6" s="29">
        <v>49.99</v>
      </c>
      <c r="F6" s="29">
        <f t="shared" si="0"/>
        <v>799.84</v>
      </c>
      <c r="G6" s="14" t="s">
        <v>304</v>
      </c>
    </row>
    <row r="7" spans="1:7" x14ac:dyDescent="0.35">
      <c r="A7" s="75"/>
      <c r="B7" s="14" t="s">
        <v>85</v>
      </c>
      <c r="C7" s="15">
        <v>16</v>
      </c>
      <c r="D7" s="16" t="s">
        <v>295</v>
      </c>
      <c r="E7" s="29">
        <v>34.99</v>
      </c>
      <c r="F7" s="29">
        <f t="shared" si="0"/>
        <v>559.84</v>
      </c>
      <c r="G7" s="14" t="s">
        <v>304</v>
      </c>
    </row>
    <row r="8" spans="1:7" x14ac:dyDescent="0.35">
      <c r="A8" s="76" t="s">
        <v>6</v>
      </c>
      <c r="B8" s="17" t="s">
        <v>86</v>
      </c>
      <c r="C8" s="17">
        <v>1</v>
      </c>
      <c r="D8" s="16" t="s">
        <v>295</v>
      </c>
      <c r="E8" s="29">
        <v>9.99</v>
      </c>
      <c r="F8" s="29">
        <f t="shared" si="0"/>
        <v>9.99</v>
      </c>
      <c r="G8" s="14" t="s">
        <v>304</v>
      </c>
    </row>
    <row r="9" spans="1:7" x14ac:dyDescent="0.35">
      <c r="A9" s="76"/>
      <c r="B9" s="17" t="s">
        <v>87</v>
      </c>
      <c r="C9" s="17">
        <v>1</v>
      </c>
      <c r="D9" s="16" t="s">
        <v>295</v>
      </c>
      <c r="E9" s="29">
        <v>7</v>
      </c>
      <c r="F9" s="29">
        <f t="shared" si="0"/>
        <v>7</v>
      </c>
      <c r="G9" s="14" t="s">
        <v>304</v>
      </c>
    </row>
    <row r="10" spans="1:7" x14ac:dyDescent="0.35">
      <c r="A10" s="76"/>
      <c r="B10" s="17" t="s">
        <v>88</v>
      </c>
      <c r="C10" s="17">
        <v>1</v>
      </c>
      <c r="D10" s="16" t="s">
        <v>295</v>
      </c>
      <c r="E10" s="29">
        <v>2</v>
      </c>
      <c r="F10" s="29">
        <f t="shared" si="0"/>
        <v>2</v>
      </c>
      <c r="G10" s="14" t="s">
        <v>304</v>
      </c>
    </row>
    <row r="11" spans="1:7" x14ac:dyDescent="0.35">
      <c r="A11" s="76"/>
      <c r="B11" s="17" t="s">
        <v>89</v>
      </c>
      <c r="C11" s="17">
        <v>1</v>
      </c>
      <c r="D11" s="16" t="s">
        <v>295</v>
      </c>
      <c r="E11" s="29">
        <v>7</v>
      </c>
      <c r="F11" s="29">
        <f t="shared" si="0"/>
        <v>7</v>
      </c>
      <c r="G11" s="14" t="s">
        <v>304</v>
      </c>
    </row>
    <row r="12" spans="1:7" x14ac:dyDescent="0.35">
      <c r="A12" s="76"/>
      <c r="B12" s="17" t="s">
        <v>90</v>
      </c>
      <c r="C12" s="17">
        <v>1</v>
      </c>
      <c r="D12" s="16" t="s">
        <v>295</v>
      </c>
      <c r="E12" s="29">
        <v>14.99</v>
      </c>
      <c r="F12" s="29">
        <f t="shared" si="0"/>
        <v>14.99</v>
      </c>
      <c r="G12" s="14" t="s">
        <v>304</v>
      </c>
    </row>
    <row r="13" spans="1:7" x14ac:dyDescent="0.35">
      <c r="A13" s="76"/>
      <c r="B13" s="17" t="s">
        <v>421</v>
      </c>
      <c r="C13" s="17">
        <v>1</v>
      </c>
      <c r="D13" s="16" t="s">
        <v>295</v>
      </c>
      <c r="E13" s="29">
        <v>14.99</v>
      </c>
      <c r="F13" s="29">
        <f t="shared" si="0"/>
        <v>14.99</v>
      </c>
      <c r="G13" s="14" t="s">
        <v>304</v>
      </c>
    </row>
    <row r="14" spans="1:7" x14ac:dyDescent="0.35">
      <c r="A14" s="76"/>
      <c r="B14" s="17" t="s">
        <v>91</v>
      </c>
      <c r="C14" s="17">
        <v>1</v>
      </c>
      <c r="D14" s="16" t="s">
        <v>295</v>
      </c>
      <c r="E14" s="29">
        <v>8.98</v>
      </c>
      <c r="F14" s="29">
        <f t="shared" si="0"/>
        <v>8.98</v>
      </c>
      <c r="G14" s="14" t="s">
        <v>304</v>
      </c>
    </row>
    <row r="15" spans="1:7" x14ac:dyDescent="0.35">
      <c r="A15" s="75" t="s">
        <v>7</v>
      </c>
      <c r="B15" s="15" t="s">
        <v>92</v>
      </c>
      <c r="C15" s="15">
        <v>2</v>
      </c>
      <c r="D15" s="16" t="s">
        <v>295</v>
      </c>
      <c r="E15" s="29">
        <v>14.99</v>
      </c>
      <c r="F15" s="29">
        <f t="shared" si="0"/>
        <v>29.98</v>
      </c>
      <c r="G15" s="14" t="s">
        <v>304</v>
      </c>
    </row>
    <row r="16" spans="1:7" x14ac:dyDescent="0.35">
      <c r="A16" s="75"/>
      <c r="B16" s="15" t="s">
        <v>420</v>
      </c>
      <c r="C16" s="15">
        <v>2</v>
      </c>
      <c r="D16" s="16" t="s">
        <v>295</v>
      </c>
      <c r="E16" s="29">
        <v>8.5</v>
      </c>
      <c r="F16" s="29">
        <f t="shared" si="0"/>
        <v>17</v>
      </c>
      <c r="G16" s="14" t="s">
        <v>304</v>
      </c>
    </row>
    <row r="17" spans="1:7" x14ac:dyDescent="0.35">
      <c r="A17" s="75"/>
      <c r="B17" s="15" t="s">
        <v>93</v>
      </c>
      <c r="C17" s="15">
        <v>2</v>
      </c>
      <c r="D17" s="16" t="s">
        <v>295</v>
      </c>
      <c r="E17" s="29">
        <v>5.59</v>
      </c>
      <c r="F17" s="29">
        <f t="shared" si="0"/>
        <v>11.18</v>
      </c>
      <c r="G17" s="14" t="s">
        <v>304</v>
      </c>
    </row>
    <row r="18" spans="1:7" ht="29" x14ac:dyDescent="0.35">
      <c r="A18" s="75"/>
      <c r="B18" s="18" t="s">
        <v>94</v>
      </c>
      <c r="C18" s="15">
        <v>2</v>
      </c>
      <c r="D18" s="16" t="s">
        <v>295</v>
      </c>
      <c r="E18" s="29">
        <v>4</v>
      </c>
      <c r="F18" s="29">
        <f t="shared" si="0"/>
        <v>8</v>
      </c>
      <c r="G18" s="14" t="s">
        <v>304</v>
      </c>
    </row>
    <row r="19" spans="1:7" x14ac:dyDescent="0.35">
      <c r="A19" s="75"/>
      <c r="B19" s="15" t="s">
        <v>95</v>
      </c>
      <c r="C19" s="15">
        <v>2</v>
      </c>
      <c r="D19" s="16" t="s">
        <v>295</v>
      </c>
      <c r="E19" s="29">
        <v>7.37</v>
      </c>
      <c r="F19" s="29">
        <f t="shared" si="0"/>
        <v>14.74</v>
      </c>
      <c r="G19" s="14" t="s">
        <v>304</v>
      </c>
    </row>
    <row r="20" spans="1:7" x14ac:dyDescent="0.35">
      <c r="A20" s="75"/>
      <c r="B20" s="15" t="s">
        <v>96</v>
      </c>
      <c r="C20" s="15">
        <v>2</v>
      </c>
      <c r="D20" s="16" t="s">
        <v>295</v>
      </c>
      <c r="E20" s="29">
        <v>5.94</v>
      </c>
      <c r="F20" s="29">
        <f t="shared" si="0"/>
        <v>11.88</v>
      </c>
      <c r="G20" s="14" t="s">
        <v>304</v>
      </c>
    </row>
    <row r="21" spans="1:7" x14ac:dyDescent="0.35">
      <c r="A21" s="75"/>
      <c r="B21" s="15" t="s">
        <v>97</v>
      </c>
      <c r="C21" s="15">
        <v>2</v>
      </c>
      <c r="D21" s="16" t="s">
        <v>295</v>
      </c>
      <c r="E21" s="29">
        <v>6.55</v>
      </c>
      <c r="F21" s="29">
        <f t="shared" si="0"/>
        <v>13.1</v>
      </c>
      <c r="G21" s="14" t="s">
        <v>304</v>
      </c>
    </row>
    <row r="22" spans="1:7" x14ac:dyDescent="0.35">
      <c r="A22" s="75"/>
      <c r="B22" s="15" t="s">
        <v>98</v>
      </c>
      <c r="C22" s="15">
        <v>1</v>
      </c>
      <c r="D22" s="16" t="s">
        <v>295</v>
      </c>
      <c r="E22" s="29">
        <v>16.989999999999998</v>
      </c>
      <c r="F22" s="29">
        <f t="shared" si="0"/>
        <v>16.989999999999998</v>
      </c>
      <c r="G22" s="14" t="s">
        <v>304</v>
      </c>
    </row>
    <row r="23" spans="1:7" x14ac:dyDescent="0.35">
      <c r="A23" s="75"/>
      <c r="B23" s="15" t="s">
        <v>99</v>
      </c>
      <c r="C23" s="15">
        <v>2</v>
      </c>
      <c r="D23" s="16" t="s">
        <v>295</v>
      </c>
      <c r="E23" s="29">
        <v>5.49</v>
      </c>
      <c r="F23" s="29">
        <f t="shared" si="0"/>
        <v>10.98</v>
      </c>
      <c r="G23" s="14" t="s">
        <v>304</v>
      </c>
    </row>
    <row r="24" spans="1:7" x14ac:dyDescent="0.35">
      <c r="A24" s="75"/>
      <c r="B24" s="15" t="s">
        <v>100</v>
      </c>
      <c r="C24" s="15">
        <v>2</v>
      </c>
      <c r="D24" s="16" t="s">
        <v>295</v>
      </c>
      <c r="E24" s="29">
        <v>6.55</v>
      </c>
      <c r="F24" s="29">
        <f t="shared" si="0"/>
        <v>13.1</v>
      </c>
      <c r="G24" s="14" t="s">
        <v>304</v>
      </c>
    </row>
    <row r="25" spans="1:7" x14ac:dyDescent="0.35">
      <c r="A25" s="75"/>
      <c r="B25" s="15" t="s">
        <v>101</v>
      </c>
      <c r="C25" s="15">
        <v>2</v>
      </c>
      <c r="D25" s="16" t="s">
        <v>295</v>
      </c>
      <c r="E25" s="29">
        <v>35</v>
      </c>
      <c r="F25" s="29">
        <f t="shared" si="0"/>
        <v>70</v>
      </c>
      <c r="G25" s="14" t="s">
        <v>304</v>
      </c>
    </row>
    <row r="26" spans="1:7" x14ac:dyDescent="0.35">
      <c r="A26" s="75" t="s">
        <v>102</v>
      </c>
      <c r="B26" s="15" t="s">
        <v>103</v>
      </c>
      <c r="C26" s="15">
        <v>2</v>
      </c>
      <c r="D26" s="16" t="s">
        <v>312</v>
      </c>
      <c r="E26" s="29"/>
      <c r="F26" s="29">
        <v>46.99</v>
      </c>
      <c r="G26" s="14" t="s">
        <v>304</v>
      </c>
    </row>
    <row r="27" spans="1:7" x14ac:dyDescent="0.35">
      <c r="A27" s="75"/>
      <c r="B27" s="15" t="s">
        <v>104</v>
      </c>
      <c r="C27" s="15">
        <v>5</v>
      </c>
      <c r="D27" s="16" t="s">
        <v>312</v>
      </c>
      <c r="E27" s="29">
        <v>3.5</v>
      </c>
      <c r="F27" s="29">
        <f>E27*C27</f>
        <v>17.5</v>
      </c>
      <c r="G27" s="14" t="s">
        <v>304</v>
      </c>
    </row>
    <row r="28" spans="1:7" x14ac:dyDescent="0.35">
      <c r="A28" s="75"/>
      <c r="B28" s="15" t="s">
        <v>105</v>
      </c>
      <c r="C28" s="15">
        <v>16</v>
      </c>
      <c r="D28" s="16" t="s">
        <v>312</v>
      </c>
      <c r="E28" s="29"/>
      <c r="F28" s="29">
        <v>169.7</v>
      </c>
      <c r="G28" s="14" t="s">
        <v>304</v>
      </c>
    </row>
    <row r="29" spans="1:7" x14ac:dyDescent="0.35">
      <c r="A29" s="75"/>
      <c r="B29" s="15" t="s">
        <v>106</v>
      </c>
      <c r="C29" s="15">
        <v>16</v>
      </c>
      <c r="D29" s="16" t="s">
        <v>296</v>
      </c>
      <c r="E29" s="29">
        <v>3</v>
      </c>
      <c r="F29" s="29">
        <f>E29*C29</f>
        <v>48</v>
      </c>
      <c r="G29" s="14" t="s">
        <v>304</v>
      </c>
    </row>
    <row r="30" spans="1:7" x14ac:dyDescent="0.35">
      <c r="A30" s="75"/>
      <c r="B30" s="15" t="s">
        <v>107</v>
      </c>
      <c r="C30" s="15">
        <v>16</v>
      </c>
      <c r="D30" s="16" t="s">
        <v>295</v>
      </c>
      <c r="E30" s="29">
        <v>11.99</v>
      </c>
      <c r="F30" s="29">
        <f>E30*C30</f>
        <v>191.84</v>
      </c>
      <c r="G30" s="14" t="s">
        <v>304</v>
      </c>
    </row>
    <row r="31" spans="1:7" x14ac:dyDescent="0.35">
      <c r="A31" s="75"/>
      <c r="B31" s="15" t="s">
        <v>108</v>
      </c>
      <c r="C31" s="15">
        <v>1</v>
      </c>
      <c r="D31" s="16" t="s">
        <v>295</v>
      </c>
      <c r="E31" s="29">
        <v>28.5</v>
      </c>
      <c r="F31" s="29">
        <v>28.5</v>
      </c>
      <c r="G31" s="14" t="s">
        <v>304</v>
      </c>
    </row>
    <row r="32" spans="1:7" x14ac:dyDescent="0.35">
      <c r="A32" s="75"/>
      <c r="B32" s="15" t="s">
        <v>422</v>
      </c>
      <c r="C32" s="15">
        <v>16</v>
      </c>
      <c r="D32" s="16" t="s">
        <v>295</v>
      </c>
      <c r="E32" s="29">
        <v>13.36</v>
      </c>
      <c r="F32" s="29">
        <f>E32*C32</f>
        <v>213.76</v>
      </c>
      <c r="G32" s="14" t="s">
        <v>304</v>
      </c>
    </row>
    <row r="33" spans="1:7" x14ac:dyDescent="0.35">
      <c r="A33" s="75"/>
      <c r="B33" s="15" t="s">
        <v>109</v>
      </c>
      <c r="C33" s="15">
        <v>16</v>
      </c>
      <c r="D33" s="16" t="s">
        <v>296</v>
      </c>
      <c r="E33" s="29">
        <v>3</v>
      </c>
      <c r="F33" s="29">
        <f>E33*C33</f>
        <v>48</v>
      </c>
      <c r="G33" s="14" t="s">
        <v>304</v>
      </c>
    </row>
    <row r="34" spans="1:7" x14ac:dyDescent="0.35">
      <c r="A34" s="75"/>
      <c r="B34" s="15" t="s">
        <v>110</v>
      </c>
      <c r="C34" s="15">
        <v>16</v>
      </c>
      <c r="D34" s="16" t="s">
        <v>296</v>
      </c>
      <c r="E34" s="29">
        <v>3</v>
      </c>
      <c r="F34" s="29">
        <f t="shared" ref="F34:F38" si="1">E34*C34</f>
        <v>48</v>
      </c>
      <c r="G34" s="14" t="s">
        <v>304</v>
      </c>
    </row>
    <row r="35" spans="1:7" x14ac:dyDescent="0.35">
      <c r="A35" s="75"/>
      <c r="B35" s="15" t="s">
        <v>111</v>
      </c>
      <c r="C35" s="15">
        <v>16</v>
      </c>
      <c r="D35" s="16" t="s">
        <v>296</v>
      </c>
      <c r="E35" s="29">
        <v>1</v>
      </c>
      <c r="F35" s="29">
        <f t="shared" si="1"/>
        <v>16</v>
      </c>
      <c r="G35" s="14" t="s">
        <v>304</v>
      </c>
    </row>
    <row r="36" spans="1:7" x14ac:dyDescent="0.35">
      <c r="A36" s="75"/>
      <c r="B36" s="15" t="s">
        <v>112</v>
      </c>
      <c r="C36" s="15">
        <v>16</v>
      </c>
      <c r="D36" s="16" t="s">
        <v>296</v>
      </c>
      <c r="E36" s="29">
        <v>2</v>
      </c>
      <c r="F36" s="29">
        <f t="shared" si="1"/>
        <v>32</v>
      </c>
      <c r="G36" s="14" t="s">
        <v>304</v>
      </c>
    </row>
    <row r="37" spans="1:7" x14ac:dyDescent="0.35">
      <c r="A37" s="75" t="s">
        <v>113</v>
      </c>
      <c r="B37" s="15" t="s">
        <v>114</v>
      </c>
      <c r="C37" s="15">
        <v>2</v>
      </c>
      <c r="D37" s="16" t="s">
        <v>295</v>
      </c>
      <c r="E37" s="29">
        <v>21.99</v>
      </c>
      <c r="F37" s="29">
        <f t="shared" si="1"/>
        <v>43.98</v>
      </c>
      <c r="G37" s="14" t="s">
        <v>304</v>
      </c>
    </row>
    <row r="38" spans="1:7" x14ac:dyDescent="0.35">
      <c r="A38" s="75"/>
      <c r="B38" s="15" t="s">
        <v>115</v>
      </c>
      <c r="C38" s="15">
        <v>3</v>
      </c>
      <c r="D38" s="16" t="s">
        <v>295</v>
      </c>
      <c r="E38" s="29">
        <v>45.99</v>
      </c>
      <c r="F38" s="29">
        <f t="shared" si="1"/>
        <v>137.97</v>
      </c>
      <c r="G38" s="14" t="s">
        <v>304</v>
      </c>
    </row>
    <row r="39" spans="1:7" x14ac:dyDescent="0.35">
      <c r="A39" s="75"/>
      <c r="B39" s="15" t="s">
        <v>313</v>
      </c>
      <c r="C39" s="15">
        <v>1</v>
      </c>
      <c r="D39" s="16" t="s">
        <v>295</v>
      </c>
      <c r="E39" s="29"/>
      <c r="F39" s="29">
        <v>10</v>
      </c>
      <c r="G39" s="14" t="s">
        <v>304</v>
      </c>
    </row>
    <row r="40" spans="1:7" x14ac:dyDescent="0.35">
      <c r="A40" s="75"/>
      <c r="B40" s="15" t="s">
        <v>116</v>
      </c>
      <c r="C40" s="15">
        <v>15</v>
      </c>
      <c r="D40" s="16" t="s">
        <v>295</v>
      </c>
      <c r="E40" s="29">
        <v>12.95</v>
      </c>
      <c r="F40" s="29">
        <f>E40*C40</f>
        <v>194.25</v>
      </c>
      <c r="G40" s="14" t="s">
        <v>304</v>
      </c>
    </row>
    <row r="41" spans="1:7" x14ac:dyDescent="0.35">
      <c r="A41" s="75"/>
      <c r="B41" s="15" t="s">
        <v>117</v>
      </c>
      <c r="C41" s="15">
        <v>3</v>
      </c>
      <c r="D41" s="16" t="s">
        <v>295</v>
      </c>
      <c r="E41" s="29">
        <v>9.99</v>
      </c>
      <c r="F41" s="29">
        <f t="shared" ref="F41:F45" si="2">E41*C41</f>
        <v>29.97</v>
      </c>
      <c r="G41" s="14" t="s">
        <v>304</v>
      </c>
    </row>
    <row r="42" spans="1:7" x14ac:dyDescent="0.35">
      <c r="A42" s="75"/>
      <c r="B42" s="15" t="s">
        <v>118</v>
      </c>
      <c r="C42" s="15">
        <v>3</v>
      </c>
      <c r="D42" s="16" t="s">
        <v>295</v>
      </c>
      <c r="E42" s="29">
        <v>8.7899999999999991</v>
      </c>
      <c r="F42" s="29">
        <f t="shared" si="2"/>
        <v>26.369999999999997</v>
      </c>
      <c r="G42" s="14" t="s">
        <v>304</v>
      </c>
    </row>
    <row r="43" spans="1:7" x14ac:dyDescent="0.35">
      <c r="A43" s="75"/>
      <c r="B43" s="15" t="s">
        <v>119</v>
      </c>
      <c r="C43" s="15">
        <v>2</v>
      </c>
      <c r="D43" s="16" t="s">
        <v>295</v>
      </c>
      <c r="E43" s="29">
        <v>6.99</v>
      </c>
      <c r="F43" s="29">
        <f t="shared" si="2"/>
        <v>13.98</v>
      </c>
      <c r="G43" s="14" t="s">
        <v>304</v>
      </c>
    </row>
    <row r="44" spans="1:7" x14ac:dyDescent="0.35">
      <c r="A44" s="75"/>
      <c r="B44" s="15" t="s">
        <v>120</v>
      </c>
      <c r="C44" s="15">
        <v>2</v>
      </c>
      <c r="D44" s="16" t="s">
        <v>295</v>
      </c>
      <c r="E44" s="29">
        <v>23.85</v>
      </c>
      <c r="F44" s="29">
        <f t="shared" si="2"/>
        <v>47.7</v>
      </c>
      <c r="G44" s="14" t="s">
        <v>304</v>
      </c>
    </row>
    <row r="45" spans="1:7" x14ac:dyDescent="0.35">
      <c r="A45" s="75"/>
      <c r="B45" s="15" t="s">
        <v>121</v>
      </c>
      <c r="C45" s="15">
        <v>10</v>
      </c>
      <c r="D45" s="16" t="s">
        <v>295</v>
      </c>
      <c r="E45" s="29">
        <v>4.29</v>
      </c>
      <c r="F45" s="29">
        <f t="shared" si="2"/>
        <v>42.9</v>
      </c>
      <c r="G45" s="14" t="s">
        <v>304</v>
      </c>
    </row>
    <row r="46" spans="1:7" x14ac:dyDescent="0.35">
      <c r="A46" s="75" t="s">
        <v>122</v>
      </c>
      <c r="B46" s="19" t="s">
        <v>123</v>
      </c>
      <c r="C46" s="15">
        <v>1</v>
      </c>
      <c r="D46" s="16" t="s">
        <v>295</v>
      </c>
      <c r="E46" s="29">
        <v>69.989999999999995</v>
      </c>
      <c r="F46" s="29">
        <f>E46*C46</f>
        <v>69.989999999999995</v>
      </c>
      <c r="G46" s="14" t="s">
        <v>314</v>
      </c>
    </row>
    <row r="47" spans="1:7" x14ac:dyDescent="0.35">
      <c r="A47" s="75"/>
      <c r="B47" s="15" t="s">
        <v>124</v>
      </c>
      <c r="C47" s="15">
        <v>6</v>
      </c>
      <c r="D47" s="16" t="s">
        <v>295</v>
      </c>
      <c r="E47" s="29">
        <v>9.99</v>
      </c>
      <c r="F47" s="29">
        <f>E47*C47</f>
        <v>59.94</v>
      </c>
      <c r="G47" s="14" t="s">
        <v>304</v>
      </c>
    </row>
    <row r="48" spans="1:7" x14ac:dyDescent="0.35">
      <c r="D48" s="10"/>
      <c r="E48" s="28"/>
      <c r="F48" s="28">
        <f>SUM(F3:F47)</f>
        <v>4380.1999999999971</v>
      </c>
    </row>
    <row r="49" spans="1:5" x14ac:dyDescent="0.35">
      <c r="A49" s="1"/>
      <c r="B49" s="45"/>
    </row>
    <row r="50" spans="1:5" x14ac:dyDescent="0.35">
      <c r="A50" s="43"/>
      <c r="B50" s="46"/>
    </row>
    <row r="51" spans="1:5" x14ac:dyDescent="0.35">
      <c r="D51" s="9" t="s">
        <v>295</v>
      </c>
      <c r="E51" s="27">
        <f>F3+F4+F5+F7+F8+F9+F10+F11+F12+F14+F15+F17+F18+F19+F20+F21+F22+F23+F24+F25+F30+F31+F37+F38+F39+F40+F41+F42+F43+F44+F45+F46+F47+F13+F16+F32</f>
        <v>3154.1699999999992</v>
      </c>
    </row>
    <row r="52" spans="1:5" x14ac:dyDescent="0.35">
      <c r="D52" s="9" t="s">
        <v>296</v>
      </c>
      <c r="E52" s="27">
        <f>F29+F33+F34+F35+F36</f>
        <v>192</v>
      </c>
    </row>
    <row r="53" spans="1:5" x14ac:dyDescent="0.35">
      <c r="D53" s="9" t="s">
        <v>303</v>
      </c>
      <c r="E53" s="27">
        <f>F6</f>
        <v>799.84</v>
      </c>
    </row>
    <row r="54" spans="1:5" x14ac:dyDescent="0.35">
      <c r="D54" s="9" t="s">
        <v>312</v>
      </c>
      <c r="E54" s="27">
        <f>F26+F27+F28</f>
        <v>234.19</v>
      </c>
    </row>
  </sheetData>
  <mergeCells count="6">
    <mergeCell ref="A46:A47"/>
    <mergeCell ref="A3:A7"/>
    <mergeCell ref="A8:A14"/>
    <mergeCell ref="A15:A25"/>
    <mergeCell ref="A26:A36"/>
    <mergeCell ref="A37:A45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38"/>
  <sheetViews>
    <sheetView topLeftCell="A22" workbookViewId="0">
      <selection activeCell="B35" sqref="A33:B35"/>
    </sheetView>
  </sheetViews>
  <sheetFormatPr defaultRowHeight="14.5" x14ac:dyDescent="0.35"/>
  <cols>
    <col min="1" max="1" width="30.453125" customWidth="1"/>
    <col min="2" max="2" width="10" customWidth="1"/>
    <col min="3" max="3" width="12.26953125" customWidth="1"/>
    <col min="4" max="4" width="11.54296875" style="27" customWidth="1"/>
    <col min="5" max="5" width="11" style="27" customWidth="1"/>
    <col min="6" max="6" width="11.1796875" customWidth="1"/>
  </cols>
  <sheetData>
    <row r="1" spans="1:6" x14ac:dyDescent="0.35">
      <c r="A1" t="s">
        <v>278</v>
      </c>
    </row>
    <row r="2" spans="1:6" x14ac:dyDescent="0.35">
      <c r="A2" s="1" t="s">
        <v>76</v>
      </c>
      <c r="B2" s="20" t="s">
        <v>14</v>
      </c>
      <c r="C2" s="30" t="s">
        <v>294</v>
      </c>
      <c r="D2" s="37" t="s">
        <v>297</v>
      </c>
      <c r="E2" s="31" t="s">
        <v>298</v>
      </c>
      <c r="F2" s="20" t="s">
        <v>274</v>
      </c>
    </row>
    <row r="3" spans="1:6" x14ac:dyDescent="0.35">
      <c r="A3" s="20" t="s">
        <v>277</v>
      </c>
      <c r="B3" s="20"/>
      <c r="C3" s="20"/>
      <c r="D3" s="31"/>
      <c r="E3" s="31"/>
      <c r="F3" s="14"/>
    </row>
    <row r="4" spans="1:6" x14ac:dyDescent="0.35">
      <c r="A4" s="15" t="s">
        <v>121</v>
      </c>
      <c r="B4" s="15">
        <v>10</v>
      </c>
      <c r="C4" s="39" t="s">
        <v>295</v>
      </c>
      <c r="D4" s="29">
        <v>17.989999999999998</v>
      </c>
      <c r="E4" s="29">
        <f>D4*B4</f>
        <v>179.89999999999998</v>
      </c>
      <c r="F4" s="14"/>
    </row>
    <row r="5" spans="1:6" x14ac:dyDescent="0.35">
      <c r="A5" s="15" t="s">
        <v>116</v>
      </c>
      <c r="B5" s="15">
        <v>10</v>
      </c>
      <c r="C5" s="39" t="s">
        <v>295</v>
      </c>
      <c r="D5" s="29">
        <v>12.95</v>
      </c>
      <c r="E5" s="29">
        <f t="shared" ref="E5:E31" si="0">D5*B5</f>
        <v>129.5</v>
      </c>
      <c r="F5" s="14"/>
    </row>
    <row r="6" spans="1:6" x14ac:dyDescent="0.35">
      <c r="A6" s="15" t="s">
        <v>316</v>
      </c>
      <c r="B6" s="15">
        <v>1</v>
      </c>
      <c r="C6" s="39" t="s">
        <v>295</v>
      </c>
      <c r="D6" s="29">
        <v>21.99</v>
      </c>
      <c r="E6" s="29">
        <f t="shared" si="0"/>
        <v>21.99</v>
      </c>
      <c r="F6" s="14"/>
    </row>
    <row r="7" spans="1:6" x14ac:dyDescent="0.35">
      <c r="A7" s="14" t="s">
        <v>418</v>
      </c>
      <c r="B7" s="14">
        <v>1</v>
      </c>
      <c r="C7" s="40" t="s">
        <v>295</v>
      </c>
      <c r="D7" s="29">
        <v>20.47</v>
      </c>
      <c r="E7" s="29">
        <f t="shared" si="0"/>
        <v>20.47</v>
      </c>
      <c r="F7" s="14"/>
    </row>
    <row r="8" spans="1:6" x14ac:dyDescent="0.35">
      <c r="A8" s="14" t="s">
        <v>1</v>
      </c>
      <c r="B8" s="14">
        <v>14</v>
      </c>
      <c r="C8" s="40" t="s">
        <v>295</v>
      </c>
      <c r="D8" s="29">
        <v>44.99</v>
      </c>
      <c r="E8" s="29">
        <f t="shared" si="0"/>
        <v>629.86</v>
      </c>
      <c r="F8" s="14"/>
    </row>
    <row r="9" spans="1:6" x14ac:dyDescent="0.35">
      <c r="A9" s="14" t="s">
        <v>2</v>
      </c>
      <c r="B9" s="14">
        <v>12</v>
      </c>
      <c r="C9" s="40" t="s">
        <v>295</v>
      </c>
      <c r="D9" s="29">
        <v>13.69</v>
      </c>
      <c r="E9" s="29">
        <f t="shared" si="0"/>
        <v>164.28</v>
      </c>
      <c r="F9" s="14"/>
    </row>
    <row r="10" spans="1:6" x14ac:dyDescent="0.35">
      <c r="A10" s="15" t="s">
        <v>38</v>
      </c>
      <c r="B10" s="14">
        <v>12</v>
      </c>
      <c r="C10" s="14" t="s">
        <v>295</v>
      </c>
      <c r="D10" s="29">
        <v>5.0999999999999996</v>
      </c>
      <c r="E10" s="29">
        <f t="shared" si="0"/>
        <v>61.199999999999996</v>
      </c>
      <c r="F10" s="14"/>
    </row>
    <row r="11" spans="1:6" x14ac:dyDescent="0.35">
      <c r="A11" s="14" t="s">
        <v>3</v>
      </c>
      <c r="B11" s="14">
        <v>7</v>
      </c>
      <c r="C11" s="14" t="s">
        <v>303</v>
      </c>
      <c r="D11" s="29">
        <v>49.99</v>
      </c>
      <c r="E11" s="29">
        <f t="shared" si="0"/>
        <v>349.93</v>
      </c>
      <c r="F11" s="14"/>
    </row>
    <row r="12" spans="1:6" x14ac:dyDescent="0.35">
      <c r="A12" s="14" t="s">
        <v>4</v>
      </c>
      <c r="B12" s="14">
        <v>7</v>
      </c>
      <c r="C12" s="14" t="s">
        <v>295</v>
      </c>
      <c r="D12" s="29">
        <v>34.99</v>
      </c>
      <c r="E12" s="29">
        <f t="shared" si="0"/>
        <v>244.93</v>
      </c>
      <c r="F12" s="14"/>
    </row>
    <row r="13" spans="1:6" x14ac:dyDescent="0.35">
      <c r="A13" s="14" t="s">
        <v>5</v>
      </c>
      <c r="B13" s="14">
        <v>4</v>
      </c>
      <c r="C13" s="14" t="s">
        <v>295</v>
      </c>
      <c r="D13" s="29">
        <v>28.95</v>
      </c>
      <c r="E13" s="29">
        <f t="shared" si="0"/>
        <v>115.8</v>
      </c>
      <c r="F13" s="14"/>
    </row>
    <row r="14" spans="1:6" x14ac:dyDescent="0.35">
      <c r="A14" s="14" t="s">
        <v>71</v>
      </c>
      <c r="B14" s="14">
        <v>3</v>
      </c>
      <c r="C14" s="14" t="s">
        <v>295</v>
      </c>
      <c r="D14" s="29">
        <v>13.88</v>
      </c>
      <c r="E14" s="29">
        <f t="shared" si="0"/>
        <v>41.64</v>
      </c>
      <c r="F14" s="14"/>
    </row>
    <row r="15" spans="1:6" x14ac:dyDescent="0.35">
      <c r="A15" s="14" t="s">
        <v>71</v>
      </c>
      <c r="B15" s="14">
        <v>1</v>
      </c>
      <c r="C15" s="14" t="s">
        <v>295</v>
      </c>
      <c r="D15" s="29">
        <v>7.99</v>
      </c>
      <c r="E15" s="29">
        <f t="shared" si="0"/>
        <v>7.99</v>
      </c>
      <c r="F15" s="14"/>
    </row>
    <row r="16" spans="1:6" x14ac:dyDescent="0.35">
      <c r="A16" s="14" t="s">
        <v>72</v>
      </c>
      <c r="B16" s="14">
        <v>3</v>
      </c>
      <c r="C16" s="14" t="s">
        <v>295</v>
      </c>
      <c r="D16" s="29">
        <v>27.99</v>
      </c>
      <c r="E16" s="29">
        <f t="shared" si="0"/>
        <v>83.97</v>
      </c>
      <c r="F16" s="14"/>
    </row>
    <row r="17" spans="1:6" x14ac:dyDescent="0.35">
      <c r="A17" s="14" t="s">
        <v>72</v>
      </c>
      <c r="B17" s="14">
        <v>1</v>
      </c>
      <c r="C17" s="14" t="s">
        <v>295</v>
      </c>
      <c r="D17" s="29">
        <v>16.989999999999998</v>
      </c>
      <c r="E17" s="29">
        <f t="shared" si="0"/>
        <v>16.989999999999998</v>
      </c>
      <c r="F17" s="14"/>
    </row>
    <row r="18" spans="1:6" x14ac:dyDescent="0.35">
      <c r="A18" s="14" t="s">
        <v>69</v>
      </c>
      <c r="B18" s="14">
        <v>1</v>
      </c>
      <c r="C18" s="14" t="s">
        <v>295</v>
      </c>
      <c r="D18" s="29">
        <v>54.2</v>
      </c>
      <c r="E18" s="29">
        <f t="shared" si="0"/>
        <v>54.2</v>
      </c>
      <c r="F18" s="14"/>
    </row>
    <row r="19" spans="1:6" x14ac:dyDescent="0.35">
      <c r="A19" s="14" t="s">
        <v>317</v>
      </c>
      <c r="B19" s="14">
        <v>1</v>
      </c>
      <c r="C19" s="14" t="s">
        <v>295</v>
      </c>
      <c r="D19" s="29">
        <v>240</v>
      </c>
      <c r="E19" s="29">
        <f t="shared" si="0"/>
        <v>240</v>
      </c>
      <c r="F19" s="14"/>
    </row>
    <row r="20" spans="1:6" x14ac:dyDescent="0.35">
      <c r="A20" s="15" t="s">
        <v>22</v>
      </c>
      <c r="B20" s="14">
        <v>15</v>
      </c>
      <c r="C20" s="14" t="s">
        <v>296</v>
      </c>
      <c r="D20" s="29">
        <v>1</v>
      </c>
      <c r="E20" s="29">
        <f t="shared" si="0"/>
        <v>15</v>
      </c>
      <c r="F20" s="14"/>
    </row>
    <row r="21" spans="1:6" x14ac:dyDescent="0.35">
      <c r="A21" s="15" t="s">
        <v>28</v>
      </c>
      <c r="B21" s="14">
        <v>15</v>
      </c>
      <c r="C21" s="14" t="s">
        <v>296</v>
      </c>
      <c r="D21" s="29">
        <v>2</v>
      </c>
      <c r="E21" s="29">
        <f t="shared" si="0"/>
        <v>30</v>
      </c>
      <c r="F21" s="14"/>
    </row>
    <row r="22" spans="1:6" x14ac:dyDescent="0.35">
      <c r="A22" s="15" t="s">
        <v>63</v>
      </c>
      <c r="B22" s="14">
        <v>15</v>
      </c>
      <c r="C22" s="14" t="s">
        <v>296</v>
      </c>
      <c r="D22" s="29">
        <v>2.5</v>
      </c>
      <c r="E22" s="29">
        <f t="shared" si="0"/>
        <v>37.5</v>
      </c>
      <c r="F22" s="14"/>
    </row>
    <row r="23" spans="1:6" x14ac:dyDescent="0.35">
      <c r="A23" s="15" t="s">
        <v>24</v>
      </c>
      <c r="B23" s="14">
        <v>15</v>
      </c>
      <c r="C23" s="14" t="s">
        <v>296</v>
      </c>
      <c r="D23" s="29">
        <v>1</v>
      </c>
      <c r="E23" s="29">
        <f t="shared" si="0"/>
        <v>15</v>
      </c>
      <c r="F23" s="14"/>
    </row>
    <row r="24" spans="1:6" x14ac:dyDescent="0.35">
      <c r="A24" s="15" t="s">
        <v>70</v>
      </c>
      <c r="B24" s="14">
        <v>30</v>
      </c>
      <c r="C24" s="14" t="s">
        <v>296</v>
      </c>
      <c r="D24" s="29">
        <v>3</v>
      </c>
      <c r="E24" s="29">
        <f t="shared" si="0"/>
        <v>90</v>
      </c>
      <c r="F24" s="14"/>
    </row>
    <row r="25" spans="1:6" x14ac:dyDescent="0.35">
      <c r="A25" s="15" t="s">
        <v>64</v>
      </c>
      <c r="B25" s="14">
        <v>20</v>
      </c>
      <c r="C25" s="14" t="s">
        <v>296</v>
      </c>
      <c r="D25" s="29">
        <v>1.5</v>
      </c>
      <c r="E25" s="29">
        <f t="shared" si="0"/>
        <v>30</v>
      </c>
      <c r="F25" s="14"/>
    </row>
    <row r="26" spans="1:6" x14ac:dyDescent="0.35">
      <c r="A26" s="15" t="s">
        <v>419</v>
      </c>
      <c r="B26" s="14">
        <v>5</v>
      </c>
      <c r="C26" s="14" t="s">
        <v>295</v>
      </c>
      <c r="D26" s="29">
        <v>7.49</v>
      </c>
      <c r="E26" s="29">
        <f t="shared" si="0"/>
        <v>37.450000000000003</v>
      </c>
      <c r="F26" s="14"/>
    </row>
    <row r="27" spans="1:6" x14ac:dyDescent="0.35">
      <c r="A27" s="15" t="s">
        <v>419</v>
      </c>
      <c r="B27" s="14">
        <v>5</v>
      </c>
      <c r="C27" s="14" t="s">
        <v>295</v>
      </c>
      <c r="D27" s="29">
        <v>4.49</v>
      </c>
      <c r="E27" s="29">
        <f t="shared" si="0"/>
        <v>22.450000000000003</v>
      </c>
      <c r="F27" s="14"/>
    </row>
    <row r="28" spans="1:6" x14ac:dyDescent="0.35">
      <c r="A28" s="15" t="s">
        <v>419</v>
      </c>
      <c r="B28" s="14">
        <v>8</v>
      </c>
      <c r="C28" s="14" t="s">
        <v>295</v>
      </c>
      <c r="D28" s="29">
        <v>7.49</v>
      </c>
      <c r="E28" s="29">
        <f t="shared" si="0"/>
        <v>59.92</v>
      </c>
      <c r="F28" s="14"/>
    </row>
    <row r="29" spans="1:6" x14ac:dyDescent="0.35">
      <c r="A29" s="15" t="s">
        <v>419</v>
      </c>
      <c r="B29" s="14">
        <v>2</v>
      </c>
      <c r="C29" s="14" t="s">
        <v>295</v>
      </c>
      <c r="D29" s="29">
        <v>5.49</v>
      </c>
      <c r="E29" s="29">
        <f t="shared" si="0"/>
        <v>10.98</v>
      </c>
      <c r="F29" s="14"/>
    </row>
    <row r="30" spans="1:6" x14ac:dyDescent="0.35">
      <c r="A30" s="15" t="s">
        <v>73</v>
      </c>
      <c r="B30" s="14">
        <v>5</v>
      </c>
      <c r="C30" s="14" t="s">
        <v>295</v>
      </c>
      <c r="D30" s="29">
        <v>7.49</v>
      </c>
      <c r="E30" s="29">
        <f t="shared" si="0"/>
        <v>37.450000000000003</v>
      </c>
      <c r="F30" s="14"/>
    </row>
    <row r="31" spans="1:6" x14ac:dyDescent="0.35">
      <c r="A31" s="15" t="s">
        <v>73</v>
      </c>
      <c r="B31" s="14">
        <v>10</v>
      </c>
      <c r="C31" s="14" t="s">
        <v>296</v>
      </c>
      <c r="D31" s="29">
        <v>3</v>
      </c>
      <c r="E31" s="29">
        <f t="shared" si="0"/>
        <v>30</v>
      </c>
      <c r="F31" s="14"/>
    </row>
    <row r="32" spans="1:6" x14ac:dyDescent="0.35">
      <c r="E32" s="28">
        <f>SUM(E4:E31)</f>
        <v>2778.3999999999992</v>
      </c>
    </row>
    <row r="33" spans="1:5" x14ac:dyDescent="0.35">
      <c r="A33" s="2"/>
      <c r="B33" s="41"/>
    </row>
    <row r="34" spans="1:5" x14ac:dyDescent="0.35">
      <c r="A34" s="2"/>
      <c r="B34" s="43"/>
    </row>
    <row r="35" spans="1:5" x14ac:dyDescent="0.35">
      <c r="A35" s="2"/>
      <c r="B35" s="41"/>
    </row>
    <row r="36" spans="1:5" x14ac:dyDescent="0.35">
      <c r="A36" s="41"/>
      <c r="D36" s="27" t="s">
        <v>295</v>
      </c>
      <c r="E36" s="27">
        <f>E4+E5+E6+E7+E8+E9+E10+E12+E13+E14+E16+E18+E19+E29+E26+E27+E28+E15+E17+E30</f>
        <v>2180.9699999999998</v>
      </c>
    </row>
    <row r="37" spans="1:5" x14ac:dyDescent="0.35">
      <c r="D37" s="27" t="s">
        <v>303</v>
      </c>
      <c r="E37" s="27">
        <f>E11</f>
        <v>349.93</v>
      </c>
    </row>
    <row r="38" spans="1:5" x14ac:dyDescent="0.35">
      <c r="D38" s="27" t="s">
        <v>296</v>
      </c>
      <c r="E38" s="27">
        <f>E20+E21+E22+E23+E24+E25+E31</f>
        <v>247.5</v>
      </c>
    </row>
  </sheetData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2"/>
  <sheetViews>
    <sheetView topLeftCell="A16" workbookViewId="0">
      <selection activeCell="B28" sqref="A27:B28"/>
    </sheetView>
  </sheetViews>
  <sheetFormatPr defaultRowHeight="14.5" x14ac:dyDescent="0.35"/>
  <cols>
    <col min="1" max="1" width="35.1796875" customWidth="1"/>
    <col min="3" max="3" width="18.54296875" customWidth="1"/>
    <col min="4" max="4" width="9.1796875" style="27"/>
    <col min="5" max="5" width="11.54296875" customWidth="1"/>
  </cols>
  <sheetData>
    <row r="1" spans="1:6" x14ac:dyDescent="0.35">
      <c r="A1" t="s">
        <v>11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ht="29" x14ac:dyDescent="0.35">
      <c r="A3" s="15" t="s">
        <v>237</v>
      </c>
      <c r="B3" s="14">
        <v>15</v>
      </c>
      <c r="C3" s="14" t="s">
        <v>295</v>
      </c>
      <c r="D3" s="29">
        <v>32.4</v>
      </c>
      <c r="E3" s="29">
        <f>D3*B3</f>
        <v>486</v>
      </c>
      <c r="F3" s="14" t="s">
        <v>304</v>
      </c>
    </row>
    <row r="4" spans="1:6" ht="29" x14ac:dyDescent="0.35">
      <c r="A4" s="15" t="s">
        <v>238</v>
      </c>
      <c r="B4" s="14">
        <v>4</v>
      </c>
      <c r="C4" s="14" t="s">
        <v>295</v>
      </c>
      <c r="D4" s="29">
        <v>99.99</v>
      </c>
      <c r="E4" s="29">
        <f t="shared" ref="E4:E25" si="0">D4*B4</f>
        <v>399.96</v>
      </c>
      <c r="F4" s="14" t="s">
        <v>304</v>
      </c>
    </row>
    <row r="5" spans="1:6" x14ac:dyDescent="0.35">
      <c r="A5" s="14" t="s">
        <v>239</v>
      </c>
      <c r="B5" s="14">
        <v>1</v>
      </c>
      <c r="C5" s="14" t="s">
        <v>295</v>
      </c>
      <c r="D5" s="29">
        <v>400</v>
      </c>
      <c r="E5" s="29">
        <f t="shared" si="0"/>
        <v>400</v>
      </c>
      <c r="F5" s="14" t="s">
        <v>304</v>
      </c>
    </row>
    <row r="6" spans="1:6" ht="29" x14ac:dyDescent="0.35">
      <c r="A6" s="15" t="s">
        <v>240</v>
      </c>
      <c r="B6" s="14">
        <v>12</v>
      </c>
      <c r="C6" s="14" t="s">
        <v>323</v>
      </c>
      <c r="D6" s="29"/>
      <c r="E6" s="29">
        <f t="shared" si="0"/>
        <v>0</v>
      </c>
      <c r="F6" s="14" t="s">
        <v>304</v>
      </c>
    </row>
    <row r="7" spans="1:6" x14ac:dyDescent="0.35">
      <c r="A7" s="15" t="s">
        <v>327</v>
      </c>
      <c r="B7" s="14">
        <v>1</v>
      </c>
      <c r="C7" s="14" t="s">
        <v>324</v>
      </c>
      <c r="D7" s="29">
        <v>44.99</v>
      </c>
      <c r="E7" s="29">
        <f t="shared" si="0"/>
        <v>44.99</v>
      </c>
      <c r="F7" s="14" t="s">
        <v>304</v>
      </c>
    </row>
    <row r="8" spans="1:6" x14ac:dyDescent="0.35">
      <c r="A8" s="14" t="s">
        <v>241</v>
      </c>
      <c r="B8" s="14">
        <v>3</v>
      </c>
      <c r="C8" s="14" t="s">
        <v>295</v>
      </c>
      <c r="D8" s="29">
        <v>105</v>
      </c>
      <c r="E8" s="29">
        <f t="shared" si="0"/>
        <v>315</v>
      </c>
      <c r="F8" s="14" t="s">
        <v>304</v>
      </c>
    </row>
    <row r="9" spans="1:6" x14ac:dyDescent="0.35">
      <c r="A9" s="15" t="s">
        <v>326</v>
      </c>
      <c r="B9" s="14">
        <v>1</v>
      </c>
      <c r="C9" s="14" t="s">
        <v>325</v>
      </c>
      <c r="D9" s="29">
        <v>149.99</v>
      </c>
      <c r="E9" s="29">
        <f t="shared" si="0"/>
        <v>149.99</v>
      </c>
      <c r="F9" s="14" t="s">
        <v>304</v>
      </c>
    </row>
    <row r="10" spans="1:6" x14ac:dyDescent="0.35">
      <c r="A10" s="15" t="s">
        <v>329</v>
      </c>
      <c r="B10" s="14">
        <v>2</v>
      </c>
      <c r="C10" s="14" t="s">
        <v>325</v>
      </c>
      <c r="D10" s="29">
        <v>14.99</v>
      </c>
      <c r="E10" s="29">
        <f t="shared" si="0"/>
        <v>29.98</v>
      </c>
      <c r="F10" s="14" t="s">
        <v>304</v>
      </c>
    </row>
    <row r="11" spans="1:6" x14ac:dyDescent="0.35">
      <c r="A11" s="15" t="s">
        <v>328</v>
      </c>
      <c r="B11" s="14">
        <v>1</v>
      </c>
      <c r="C11" s="14" t="s">
        <v>325</v>
      </c>
      <c r="D11" s="29">
        <v>9.99</v>
      </c>
      <c r="E11" s="29">
        <f t="shared" si="0"/>
        <v>9.99</v>
      </c>
      <c r="F11" s="14" t="s">
        <v>304</v>
      </c>
    </row>
    <row r="12" spans="1:6" x14ac:dyDescent="0.35">
      <c r="A12" s="14" t="s">
        <v>250</v>
      </c>
      <c r="B12" s="14">
        <v>15</v>
      </c>
      <c r="C12" s="14" t="s">
        <v>324</v>
      </c>
      <c r="D12" s="29">
        <v>9.9499999999999993</v>
      </c>
      <c r="E12" s="29">
        <f t="shared" si="0"/>
        <v>149.25</v>
      </c>
      <c r="F12" s="14" t="s">
        <v>304</v>
      </c>
    </row>
    <row r="13" spans="1:6" x14ac:dyDescent="0.35">
      <c r="A13" s="14" t="s">
        <v>330</v>
      </c>
      <c r="B13" s="14">
        <v>5</v>
      </c>
      <c r="C13" s="14" t="s">
        <v>324</v>
      </c>
      <c r="D13" s="29">
        <v>9.99</v>
      </c>
      <c r="E13" s="29">
        <f t="shared" si="0"/>
        <v>49.95</v>
      </c>
      <c r="F13" s="14" t="s">
        <v>304</v>
      </c>
    </row>
    <row r="14" spans="1:6" x14ac:dyDescent="0.35">
      <c r="A14" s="14" t="s">
        <v>331</v>
      </c>
      <c r="B14" s="14">
        <v>10</v>
      </c>
      <c r="C14" s="14" t="s">
        <v>324</v>
      </c>
      <c r="D14" s="29">
        <v>9.99</v>
      </c>
      <c r="E14" s="29">
        <f t="shared" si="0"/>
        <v>99.9</v>
      </c>
      <c r="F14" s="14" t="s">
        <v>304</v>
      </c>
    </row>
    <row r="15" spans="1:6" x14ac:dyDescent="0.35">
      <c r="A15" s="14" t="s">
        <v>332</v>
      </c>
      <c r="B15" s="14">
        <v>3</v>
      </c>
      <c r="C15" s="14" t="s">
        <v>324</v>
      </c>
      <c r="D15" s="29">
        <v>10.79</v>
      </c>
      <c r="E15" s="29">
        <f t="shared" si="0"/>
        <v>32.369999999999997</v>
      </c>
      <c r="F15" s="14" t="s">
        <v>304</v>
      </c>
    </row>
    <row r="16" spans="1:6" x14ac:dyDescent="0.35">
      <c r="A16" s="14" t="s">
        <v>333</v>
      </c>
      <c r="B16" s="14">
        <v>5</v>
      </c>
      <c r="C16" s="14" t="s">
        <v>324</v>
      </c>
      <c r="D16" s="29">
        <v>14.58</v>
      </c>
      <c r="E16" s="29">
        <f t="shared" si="0"/>
        <v>72.900000000000006</v>
      </c>
      <c r="F16" s="14" t="s">
        <v>304</v>
      </c>
    </row>
    <row r="17" spans="1:6" x14ac:dyDescent="0.35">
      <c r="A17" s="14" t="s">
        <v>334</v>
      </c>
      <c r="B17" s="14">
        <v>5</v>
      </c>
      <c r="C17" s="14" t="s">
        <v>324</v>
      </c>
      <c r="D17" s="29">
        <v>14.58</v>
      </c>
      <c r="E17" s="29">
        <f t="shared" si="0"/>
        <v>72.900000000000006</v>
      </c>
      <c r="F17" s="14" t="s">
        <v>304</v>
      </c>
    </row>
    <row r="18" spans="1:6" x14ac:dyDescent="0.35">
      <c r="A18" s="14" t="s">
        <v>251</v>
      </c>
      <c r="B18" s="14">
        <v>12</v>
      </c>
      <c r="C18" s="14" t="s">
        <v>324</v>
      </c>
      <c r="D18" s="29">
        <v>15</v>
      </c>
      <c r="E18" s="29">
        <f t="shared" si="0"/>
        <v>180</v>
      </c>
      <c r="F18" s="14" t="s">
        <v>304</v>
      </c>
    </row>
    <row r="19" spans="1:6" x14ac:dyDescent="0.35">
      <c r="A19" s="14" t="s">
        <v>251</v>
      </c>
      <c r="B19" s="14">
        <v>3</v>
      </c>
      <c r="C19" s="14" t="s">
        <v>324</v>
      </c>
      <c r="D19" s="29">
        <v>14</v>
      </c>
      <c r="E19" s="29">
        <f t="shared" si="0"/>
        <v>42</v>
      </c>
      <c r="F19" s="14" t="s">
        <v>304</v>
      </c>
    </row>
    <row r="20" spans="1:6" x14ac:dyDescent="0.35">
      <c r="A20" s="14" t="s">
        <v>252</v>
      </c>
      <c r="B20" s="14">
        <v>13</v>
      </c>
      <c r="C20" s="14" t="s">
        <v>325</v>
      </c>
      <c r="D20" s="29">
        <v>19.989999999999998</v>
      </c>
      <c r="E20" s="29">
        <f t="shared" si="0"/>
        <v>259.87</v>
      </c>
      <c r="F20" s="14" t="s">
        <v>304</v>
      </c>
    </row>
    <row r="21" spans="1:6" x14ac:dyDescent="0.35">
      <c r="A21" s="14" t="s">
        <v>253</v>
      </c>
      <c r="B21" s="14">
        <v>7</v>
      </c>
      <c r="C21" s="14" t="s">
        <v>325</v>
      </c>
      <c r="D21" s="29">
        <v>12.99</v>
      </c>
      <c r="E21" s="29">
        <f t="shared" si="0"/>
        <v>90.93</v>
      </c>
      <c r="F21" s="14" t="s">
        <v>304</v>
      </c>
    </row>
    <row r="22" spans="1:6" x14ac:dyDescent="0.35">
      <c r="A22" s="14" t="s">
        <v>254</v>
      </c>
      <c r="B22" s="14">
        <v>15</v>
      </c>
      <c r="C22" s="14" t="s">
        <v>295</v>
      </c>
      <c r="D22" s="29">
        <v>2.99</v>
      </c>
      <c r="E22" s="29">
        <f t="shared" si="0"/>
        <v>44.85</v>
      </c>
      <c r="F22" s="14" t="s">
        <v>304</v>
      </c>
    </row>
    <row r="23" spans="1:6" x14ac:dyDescent="0.35">
      <c r="A23" s="14" t="s">
        <v>255</v>
      </c>
      <c r="B23" s="14">
        <v>14</v>
      </c>
      <c r="C23" s="14" t="s">
        <v>295</v>
      </c>
      <c r="D23" s="29">
        <v>8.99</v>
      </c>
      <c r="E23" s="29">
        <f t="shared" si="0"/>
        <v>125.86</v>
      </c>
      <c r="F23" s="14" t="s">
        <v>304</v>
      </c>
    </row>
    <row r="24" spans="1:6" x14ac:dyDescent="0.35">
      <c r="A24" s="14" t="s">
        <v>322</v>
      </c>
      <c r="B24" s="14">
        <v>8</v>
      </c>
      <c r="C24" s="14" t="s">
        <v>325</v>
      </c>
      <c r="D24" s="29">
        <v>11.99</v>
      </c>
      <c r="E24" s="29">
        <f t="shared" si="0"/>
        <v>95.92</v>
      </c>
      <c r="F24" s="14" t="s">
        <v>304</v>
      </c>
    </row>
    <row r="25" spans="1:6" x14ac:dyDescent="0.35">
      <c r="A25" s="14" t="s">
        <v>291</v>
      </c>
      <c r="B25" s="14">
        <v>3</v>
      </c>
      <c r="C25" s="14" t="s">
        <v>295</v>
      </c>
      <c r="D25" s="29">
        <v>221.99</v>
      </c>
      <c r="E25" s="29">
        <f t="shared" si="0"/>
        <v>665.97</v>
      </c>
      <c r="F25" s="14" t="s">
        <v>304</v>
      </c>
    </row>
    <row r="26" spans="1:6" x14ac:dyDescent="0.35">
      <c r="E26" s="28">
        <f>SUM(E3:E25)</f>
        <v>3818.58</v>
      </c>
    </row>
    <row r="27" spans="1:6" x14ac:dyDescent="0.35">
      <c r="A27" s="2"/>
      <c r="B27" s="44"/>
    </row>
    <row r="28" spans="1:6" x14ac:dyDescent="0.35">
      <c r="A28" s="1"/>
      <c r="B28" s="28"/>
    </row>
    <row r="30" spans="1:6" x14ac:dyDescent="0.35">
      <c r="C30" t="s">
        <v>295</v>
      </c>
      <c r="D30" s="27">
        <f>E3+E4+E5+E8+E22+E23+E25</f>
        <v>2437.64</v>
      </c>
    </row>
    <row r="31" spans="1:6" x14ac:dyDescent="0.35">
      <c r="C31" t="s">
        <v>325</v>
      </c>
      <c r="D31" s="27">
        <f>E9+E10+E11+E20+E21+E24</f>
        <v>636.67999999999995</v>
      </c>
    </row>
    <row r="32" spans="1:6" x14ac:dyDescent="0.35">
      <c r="C32" t="s">
        <v>324</v>
      </c>
      <c r="D32" s="27">
        <f>E7+E12+E13+E14+E15+E16+E17+E18+E19</f>
        <v>744.26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51"/>
  <sheetViews>
    <sheetView topLeftCell="A37" workbookViewId="0">
      <selection activeCell="B46" sqref="A46:B46"/>
    </sheetView>
  </sheetViews>
  <sheetFormatPr defaultRowHeight="14.5" x14ac:dyDescent="0.35"/>
  <cols>
    <col min="1" max="1" width="40.1796875" customWidth="1"/>
    <col min="2" max="2" width="10.453125" customWidth="1"/>
    <col min="3" max="3" width="12.54296875" customWidth="1"/>
    <col min="4" max="4" width="13" style="36" customWidth="1"/>
    <col min="5" max="5" width="13.1796875" customWidth="1"/>
    <col min="6" max="6" width="10.81640625" customWidth="1"/>
  </cols>
  <sheetData>
    <row r="1" spans="1:6" ht="21" customHeight="1" x14ac:dyDescent="0.35">
      <c r="A1" t="s">
        <v>275</v>
      </c>
    </row>
    <row r="2" spans="1:6" ht="21" customHeight="1" x14ac:dyDescent="0.35">
      <c r="A2" t="s">
        <v>271</v>
      </c>
      <c r="B2" s="30" t="s">
        <v>0</v>
      </c>
      <c r="C2" s="30" t="s">
        <v>294</v>
      </c>
      <c r="D2" s="37" t="s">
        <v>297</v>
      </c>
      <c r="E2" s="31" t="s">
        <v>298</v>
      </c>
      <c r="F2" s="20" t="s">
        <v>274</v>
      </c>
    </row>
    <row r="3" spans="1:6" x14ac:dyDescent="0.35">
      <c r="A3" s="34" t="s">
        <v>1</v>
      </c>
      <c r="B3" s="14">
        <v>40</v>
      </c>
      <c r="C3" s="14" t="s">
        <v>295</v>
      </c>
      <c r="D3" s="38">
        <v>39.950000000000003</v>
      </c>
      <c r="E3" s="29">
        <f>D3*B3</f>
        <v>1598</v>
      </c>
      <c r="F3" s="14" t="s">
        <v>304</v>
      </c>
    </row>
    <row r="4" spans="1:6" x14ac:dyDescent="0.35">
      <c r="A4" s="34" t="s">
        <v>1</v>
      </c>
      <c r="B4" s="14">
        <v>10</v>
      </c>
      <c r="C4" s="14" t="s">
        <v>295</v>
      </c>
      <c r="D4" s="38">
        <v>54.99</v>
      </c>
      <c r="E4" s="29">
        <f>D4*B4</f>
        <v>549.9</v>
      </c>
      <c r="F4" s="14"/>
    </row>
    <row r="5" spans="1:6" x14ac:dyDescent="0.35">
      <c r="A5" s="34" t="s">
        <v>2</v>
      </c>
      <c r="B5" s="14">
        <v>50</v>
      </c>
      <c r="C5" s="14" t="s">
        <v>295</v>
      </c>
      <c r="D5" s="38">
        <v>14.99</v>
      </c>
      <c r="E5" s="29">
        <f t="shared" ref="E5:E44" si="0">D5*B5</f>
        <v>749.5</v>
      </c>
      <c r="F5" s="14" t="s">
        <v>304</v>
      </c>
    </row>
    <row r="6" spans="1:6" x14ac:dyDescent="0.35">
      <c r="A6" s="34" t="s">
        <v>3</v>
      </c>
      <c r="B6" s="14">
        <v>30</v>
      </c>
      <c r="C6" s="14" t="s">
        <v>303</v>
      </c>
      <c r="D6" s="38">
        <v>49.99</v>
      </c>
      <c r="E6" s="29">
        <f t="shared" si="0"/>
        <v>1499.7</v>
      </c>
      <c r="F6" s="14" t="s">
        <v>304</v>
      </c>
    </row>
    <row r="7" spans="1:6" x14ac:dyDescent="0.35">
      <c r="A7" s="34" t="s">
        <v>4</v>
      </c>
      <c r="B7" s="14">
        <v>20</v>
      </c>
      <c r="C7" s="14" t="s">
        <v>295</v>
      </c>
      <c r="D7" s="38">
        <v>19.989999999999998</v>
      </c>
      <c r="E7" s="29">
        <f t="shared" si="0"/>
        <v>399.79999999999995</v>
      </c>
      <c r="F7" s="14" t="s">
        <v>304</v>
      </c>
    </row>
    <row r="8" spans="1:6" x14ac:dyDescent="0.35">
      <c r="A8" s="34" t="s">
        <v>4</v>
      </c>
      <c r="B8" s="14">
        <v>30</v>
      </c>
      <c r="C8" s="14" t="s">
        <v>295</v>
      </c>
      <c r="D8" s="38">
        <v>30.99</v>
      </c>
      <c r="E8" s="29">
        <f t="shared" si="0"/>
        <v>929.69999999999993</v>
      </c>
      <c r="F8" s="14"/>
    </row>
    <row r="9" spans="1:6" x14ac:dyDescent="0.35">
      <c r="A9" s="34" t="s">
        <v>5</v>
      </c>
      <c r="B9" s="14">
        <v>8</v>
      </c>
      <c r="C9" s="14" t="s">
        <v>295</v>
      </c>
      <c r="D9" s="38">
        <v>28.95</v>
      </c>
      <c r="E9" s="29">
        <f t="shared" si="0"/>
        <v>231.6</v>
      </c>
      <c r="F9" s="14" t="s">
        <v>304</v>
      </c>
    </row>
    <row r="10" spans="1:6" x14ac:dyDescent="0.35">
      <c r="A10" s="34" t="s">
        <v>38</v>
      </c>
      <c r="B10" s="14">
        <v>50</v>
      </c>
      <c r="C10" s="14" t="s">
        <v>295</v>
      </c>
      <c r="D10" s="38">
        <v>4.95</v>
      </c>
      <c r="E10" s="29">
        <f t="shared" si="0"/>
        <v>247.5</v>
      </c>
      <c r="F10" s="14" t="s">
        <v>304</v>
      </c>
    </row>
    <row r="11" spans="1:6" x14ac:dyDescent="0.35">
      <c r="A11" s="34" t="s">
        <v>205</v>
      </c>
      <c r="B11" s="14">
        <v>1</v>
      </c>
      <c r="C11" s="14" t="s">
        <v>295</v>
      </c>
      <c r="D11" s="38">
        <v>289.99</v>
      </c>
      <c r="E11" s="29">
        <f t="shared" si="0"/>
        <v>289.99</v>
      </c>
      <c r="F11" s="14" t="s">
        <v>304</v>
      </c>
    </row>
    <row r="12" spans="1:6" x14ac:dyDescent="0.35">
      <c r="A12" s="34" t="s">
        <v>200</v>
      </c>
      <c r="B12" s="14">
        <v>1</v>
      </c>
      <c r="C12" s="14" t="s">
        <v>295</v>
      </c>
      <c r="D12" s="38">
        <v>12.25</v>
      </c>
      <c r="E12" s="29">
        <f t="shared" si="0"/>
        <v>12.25</v>
      </c>
      <c r="F12" s="14" t="s">
        <v>304</v>
      </c>
    </row>
    <row r="13" spans="1:6" x14ac:dyDescent="0.35">
      <c r="A13" s="34" t="s">
        <v>203</v>
      </c>
      <c r="B13" s="14">
        <v>1</v>
      </c>
      <c r="C13" s="14" t="s">
        <v>295</v>
      </c>
      <c r="D13" s="38">
        <v>29.99</v>
      </c>
      <c r="E13" s="29">
        <f t="shared" si="0"/>
        <v>29.99</v>
      </c>
      <c r="F13" s="14" t="s">
        <v>304</v>
      </c>
    </row>
    <row r="14" spans="1:6" x14ac:dyDescent="0.35">
      <c r="A14" s="34" t="s">
        <v>206</v>
      </c>
      <c r="B14" s="14">
        <v>3</v>
      </c>
      <c r="C14" s="14" t="s">
        <v>295</v>
      </c>
      <c r="D14" s="38">
        <v>11.99</v>
      </c>
      <c r="E14" s="29">
        <f t="shared" si="0"/>
        <v>35.97</v>
      </c>
      <c r="F14" s="14" t="s">
        <v>304</v>
      </c>
    </row>
    <row r="15" spans="1:6" x14ac:dyDescent="0.35">
      <c r="A15" s="34" t="s">
        <v>207</v>
      </c>
      <c r="B15" s="14">
        <v>3</v>
      </c>
      <c r="C15" s="14" t="s">
        <v>295</v>
      </c>
      <c r="D15" s="38">
        <v>6.99</v>
      </c>
      <c r="E15" s="29">
        <f t="shared" si="0"/>
        <v>20.97</v>
      </c>
      <c r="F15" s="14" t="s">
        <v>304</v>
      </c>
    </row>
    <row r="16" spans="1:6" x14ac:dyDescent="0.35">
      <c r="A16" s="34" t="s">
        <v>201</v>
      </c>
      <c r="B16" s="14">
        <v>4</v>
      </c>
      <c r="C16" s="14" t="s">
        <v>295</v>
      </c>
      <c r="D16" s="38">
        <v>29.26</v>
      </c>
      <c r="E16" s="29">
        <f t="shared" si="0"/>
        <v>117.04</v>
      </c>
      <c r="F16" s="14" t="s">
        <v>304</v>
      </c>
    </row>
    <row r="17" spans="1:6" x14ac:dyDescent="0.35">
      <c r="A17" s="34" t="s">
        <v>202</v>
      </c>
      <c r="B17" s="14">
        <v>15</v>
      </c>
      <c r="C17" s="14" t="s">
        <v>295</v>
      </c>
      <c r="D17" s="38">
        <v>12.98</v>
      </c>
      <c r="E17" s="29">
        <f t="shared" si="0"/>
        <v>194.70000000000002</v>
      </c>
      <c r="F17" s="14" t="s">
        <v>304</v>
      </c>
    </row>
    <row r="18" spans="1:6" x14ac:dyDescent="0.35">
      <c r="A18" s="34" t="s">
        <v>169</v>
      </c>
      <c r="B18" s="14">
        <v>20</v>
      </c>
      <c r="C18" s="14" t="s">
        <v>296</v>
      </c>
      <c r="D18" s="38">
        <v>3</v>
      </c>
      <c r="E18" s="29">
        <f t="shared" si="0"/>
        <v>60</v>
      </c>
      <c r="F18" s="14" t="s">
        <v>304</v>
      </c>
    </row>
    <row r="19" spans="1:6" x14ac:dyDescent="0.35">
      <c r="A19" s="34" t="s">
        <v>170</v>
      </c>
      <c r="B19" s="21">
        <v>10</v>
      </c>
      <c r="C19" s="14" t="s">
        <v>295</v>
      </c>
      <c r="D19" s="38">
        <v>11.99</v>
      </c>
      <c r="E19" s="29">
        <f t="shared" si="0"/>
        <v>119.9</v>
      </c>
      <c r="F19" s="14" t="s">
        <v>304</v>
      </c>
    </row>
    <row r="20" spans="1:6" x14ac:dyDescent="0.35">
      <c r="A20" s="34" t="s">
        <v>315</v>
      </c>
      <c r="B20" s="14">
        <v>50</v>
      </c>
      <c r="C20" s="14" t="s">
        <v>299</v>
      </c>
      <c r="D20" s="38">
        <v>1</v>
      </c>
      <c r="E20" s="29">
        <f t="shared" si="0"/>
        <v>50</v>
      </c>
      <c r="F20" s="14" t="s">
        <v>304</v>
      </c>
    </row>
    <row r="21" spans="1:6" x14ac:dyDescent="0.35">
      <c r="A21" s="34" t="s">
        <v>204</v>
      </c>
      <c r="B21" s="14">
        <v>8</v>
      </c>
      <c r="C21" s="14" t="s">
        <v>296</v>
      </c>
      <c r="D21" s="38">
        <v>1</v>
      </c>
      <c r="E21" s="29">
        <f t="shared" si="0"/>
        <v>8</v>
      </c>
      <c r="F21" s="14" t="s">
        <v>304</v>
      </c>
    </row>
    <row r="22" spans="1:6" x14ac:dyDescent="0.35">
      <c r="A22" s="35" t="s">
        <v>270</v>
      </c>
      <c r="B22" s="14"/>
      <c r="C22" s="14"/>
      <c r="D22" s="38"/>
      <c r="E22" s="29"/>
      <c r="F22" s="14"/>
    </row>
    <row r="23" spans="1:6" x14ac:dyDescent="0.35">
      <c r="A23" s="34" t="s">
        <v>208</v>
      </c>
      <c r="B23" s="14">
        <v>1</v>
      </c>
      <c r="C23" s="14" t="s">
        <v>295</v>
      </c>
      <c r="D23" s="38">
        <v>32.590000000000003</v>
      </c>
      <c r="E23" s="29">
        <f t="shared" si="0"/>
        <v>32.590000000000003</v>
      </c>
      <c r="F23" s="14" t="s">
        <v>304</v>
      </c>
    </row>
    <row r="24" spans="1:6" x14ac:dyDescent="0.35">
      <c r="A24" s="34" t="s">
        <v>209</v>
      </c>
      <c r="B24" s="14">
        <v>1</v>
      </c>
      <c r="C24" s="14" t="s">
        <v>295</v>
      </c>
      <c r="D24" s="38">
        <v>44.99</v>
      </c>
      <c r="E24" s="29">
        <f t="shared" si="0"/>
        <v>44.99</v>
      </c>
      <c r="F24" s="14" t="s">
        <v>304</v>
      </c>
    </row>
    <row r="25" spans="1:6" x14ac:dyDescent="0.35">
      <c r="A25" s="34" t="s">
        <v>210</v>
      </c>
      <c r="B25" s="14">
        <v>1</v>
      </c>
      <c r="C25" s="14" t="s">
        <v>295</v>
      </c>
      <c r="D25" s="38">
        <v>37.5</v>
      </c>
      <c r="E25" s="29">
        <f t="shared" si="0"/>
        <v>37.5</v>
      </c>
      <c r="F25" s="14" t="s">
        <v>304</v>
      </c>
    </row>
    <row r="26" spans="1:6" x14ac:dyDescent="0.35">
      <c r="A26" s="34" t="s">
        <v>211</v>
      </c>
      <c r="B26" s="14">
        <v>1</v>
      </c>
      <c r="C26" s="14" t="s">
        <v>295</v>
      </c>
      <c r="D26" s="38">
        <v>17.989999999999998</v>
      </c>
      <c r="E26" s="29">
        <f t="shared" si="0"/>
        <v>17.989999999999998</v>
      </c>
      <c r="F26" s="14" t="s">
        <v>304</v>
      </c>
    </row>
    <row r="27" spans="1:6" x14ac:dyDescent="0.35">
      <c r="A27" s="34" t="s">
        <v>212</v>
      </c>
      <c r="B27" s="14">
        <v>1</v>
      </c>
      <c r="C27" s="14" t="s">
        <v>295</v>
      </c>
      <c r="D27" s="38">
        <v>26.99</v>
      </c>
      <c r="E27" s="29">
        <f t="shared" si="0"/>
        <v>26.99</v>
      </c>
      <c r="F27" s="14" t="s">
        <v>304</v>
      </c>
    </row>
    <row r="28" spans="1:6" x14ac:dyDescent="0.35">
      <c r="A28" s="34" t="s">
        <v>213</v>
      </c>
      <c r="B28" s="14">
        <v>1</v>
      </c>
      <c r="C28" s="14" t="s">
        <v>295</v>
      </c>
      <c r="D28" s="38">
        <v>45.39</v>
      </c>
      <c r="E28" s="29">
        <f t="shared" si="0"/>
        <v>45.39</v>
      </c>
      <c r="F28" s="14" t="s">
        <v>304</v>
      </c>
    </row>
    <row r="29" spans="1:6" x14ac:dyDescent="0.35">
      <c r="A29" s="34" t="s">
        <v>214</v>
      </c>
      <c r="B29" s="14">
        <v>1</v>
      </c>
      <c r="C29" s="14" t="s">
        <v>295</v>
      </c>
      <c r="D29" s="38">
        <v>11.73</v>
      </c>
      <c r="E29" s="29">
        <f t="shared" si="0"/>
        <v>11.73</v>
      </c>
      <c r="F29" s="14" t="s">
        <v>304</v>
      </c>
    </row>
    <row r="30" spans="1:6" x14ac:dyDescent="0.35">
      <c r="A30" s="34" t="s">
        <v>215</v>
      </c>
      <c r="B30" s="14">
        <v>1</v>
      </c>
      <c r="C30" s="14" t="s">
        <v>295</v>
      </c>
      <c r="D30" s="38">
        <v>28.75</v>
      </c>
      <c r="E30" s="29">
        <f t="shared" si="0"/>
        <v>28.75</v>
      </c>
      <c r="F30" s="14" t="s">
        <v>304</v>
      </c>
    </row>
    <row r="31" spans="1:6" x14ac:dyDescent="0.35">
      <c r="A31" s="34" t="s">
        <v>216</v>
      </c>
      <c r="B31" s="14">
        <v>1</v>
      </c>
      <c r="C31" s="14" t="s">
        <v>295</v>
      </c>
      <c r="D31" s="38">
        <v>16.989999999999998</v>
      </c>
      <c r="E31" s="29">
        <f t="shared" si="0"/>
        <v>16.989999999999998</v>
      </c>
      <c r="F31" s="14" t="s">
        <v>304</v>
      </c>
    </row>
    <row r="32" spans="1:6" x14ac:dyDescent="0.35">
      <c r="A32" s="34" t="s">
        <v>217</v>
      </c>
      <c r="B32" s="14">
        <v>1</v>
      </c>
      <c r="C32" s="14" t="s">
        <v>295</v>
      </c>
      <c r="D32" s="38">
        <v>34.99</v>
      </c>
      <c r="E32" s="29">
        <f t="shared" si="0"/>
        <v>34.99</v>
      </c>
      <c r="F32" s="14" t="s">
        <v>304</v>
      </c>
    </row>
    <row r="33" spans="1:6" x14ac:dyDescent="0.35">
      <c r="A33" s="34" t="s">
        <v>218</v>
      </c>
      <c r="B33" s="14">
        <v>1</v>
      </c>
      <c r="C33" s="14" t="s">
        <v>295</v>
      </c>
      <c r="D33" s="38">
        <v>44.99</v>
      </c>
      <c r="E33" s="29">
        <f t="shared" si="0"/>
        <v>44.99</v>
      </c>
      <c r="F33" s="14" t="s">
        <v>304</v>
      </c>
    </row>
    <row r="34" spans="1:6" x14ac:dyDescent="0.35">
      <c r="A34" s="34" t="s">
        <v>219</v>
      </c>
      <c r="B34" s="14">
        <v>1</v>
      </c>
      <c r="C34" s="14" t="s">
        <v>295</v>
      </c>
      <c r="D34" s="38">
        <v>9.19</v>
      </c>
      <c r="E34" s="29">
        <f t="shared" si="0"/>
        <v>9.19</v>
      </c>
      <c r="F34" s="14" t="s">
        <v>304</v>
      </c>
    </row>
    <row r="35" spans="1:6" x14ac:dyDescent="0.35">
      <c r="A35" s="34" t="s">
        <v>220</v>
      </c>
      <c r="B35" s="14">
        <v>1</v>
      </c>
      <c r="C35" s="14" t="s">
        <v>295</v>
      </c>
      <c r="D35" s="38">
        <v>14.87</v>
      </c>
      <c r="E35" s="29">
        <f t="shared" si="0"/>
        <v>14.87</v>
      </c>
      <c r="F35" s="14" t="s">
        <v>304</v>
      </c>
    </row>
    <row r="36" spans="1:6" x14ac:dyDescent="0.35">
      <c r="A36" s="34" t="s">
        <v>221</v>
      </c>
      <c r="B36" s="14">
        <v>1</v>
      </c>
      <c r="C36" s="14" t="s">
        <v>295</v>
      </c>
      <c r="D36" s="38">
        <v>4.99</v>
      </c>
      <c r="E36" s="29">
        <f t="shared" si="0"/>
        <v>4.99</v>
      </c>
      <c r="F36" s="14" t="s">
        <v>304</v>
      </c>
    </row>
    <row r="37" spans="1:6" x14ac:dyDescent="0.35">
      <c r="A37" s="34" t="s">
        <v>222</v>
      </c>
      <c r="B37" s="14">
        <v>1</v>
      </c>
      <c r="C37" s="14" t="s">
        <v>295</v>
      </c>
      <c r="D37" s="38">
        <v>44.99</v>
      </c>
      <c r="E37" s="29">
        <f t="shared" si="0"/>
        <v>44.99</v>
      </c>
      <c r="F37" s="14" t="s">
        <v>304</v>
      </c>
    </row>
    <row r="38" spans="1:6" x14ac:dyDescent="0.35">
      <c r="A38" s="34" t="s">
        <v>223</v>
      </c>
      <c r="B38" s="14">
        <v>1</v>
      </c>
      <c r="C38" s="14" t="s">
        <v>295</v>
      </c>
      <c r="D38" s="38">
        <v>5.26</v>
      </c>
      <c r="E38" s="29">
        <f t="shared" si="0"/>
        <v>5.26</v>
      </c>
      <c r="F38" s="14" t="s">
        <v>304</v>
      </c>
    </row>
    <row r="39" spans="1:6" x14ac:dyDescent="0.35">
      <c r="A39" s="34" t="s">
        <v>224</v>
      </c>
      <c r="B39" s="14">
        <v>1</v>
      </c>
      <c r="C39" s="14" t="s">
        <v>295</v>
      </c>
      <c r="D39" s="38">
        <v>15.99</v>
      </c>
      <c r="E39" s="29">
        <f t="shared" si="0"/>
        <v>15.99</v>
      </c>
      <c r="F39" s="14" t="s">
        <v>304</v>
      </c>
    </row>
    <row r="40" spans="1:6" x14ac:dyDescent="0.35">
      <c r="A40" s="34" t="s">
        <v>225</v>
      </c>
      <c r="B40" s="14">
        <v>1</v>
      </c>
      <c r="C40" s="14" t="s">
        <v>295</v>
      </c>
      <c r="D40" s="38">
        <v>55.99</v>
      </c>
      <c r="E40" s="29">
        <f t="shared" si="0"/>
        <v>55.99</v>
      </c>
      <c r="F40" s="14" t="s">
        <v>304</v>
      </c>
    </row>
    <row r="41" spans="1:6" x14ac:dyDescent="0.35">
      <c r="A41" s="34" t="s">
        <v>226</v>
      </c>
      <c r="B41" s="14">
        <v>1</v>
      </c>
      <c r="C41" s="14" t="s">
        <v>295</v>
      </c>
      <c r="D41" s="38">
        <v>29.99</v>
      </c>
      <c r="E41" s="29">
        <f t="shared" si="0"/>
        <v>29.99</v>
      </c>
      <c r="F41" s="14" t="s">
        <v>304</v>
      </c>
    </row>
    <row r="42" spans="1:6" x14ac:dyDescent="0.35">
      <c r="A42" s="34" t="s">
        <v>227</v>
      </c>
      <c r="B42" s="14">
        <v>1</v>
      </c>
      <c r="C42" s="14" t="s">
        <v>295</v>
      </c>
      <c r="D42" s="38">
        <v>18.989999999999998</v>
      </c>
      <c r="E42" s="29">
        <f t="shared" si="0"/>
        <v>18.989999999999998</v>
      </c>
      <c r="F42" s="14" t="s">
        <v>304</v>
      </c>
    </row>
    <row r="43" spans="1:6" x14ac:dyDescent="0.35">
      <c r="A43" s="34" t="s">
        <v>228</v>
      </c>
      <c r="B43" s="14">
        <v>1</v>
      </c>
      <c r="C43" s="14" t="s">
        <v>295</v>
      </c>
      <c r="D43" s="38">
        <v>27.99</v>
      </c>
      <c r="E43" s="29">
        <f t="shared" si="0"/>
        <v>27.99</v>
      </c>
      <c r="F43" s="14" t="s">
        <v>304</v>
      </c>
    </row>
    <row r="44" spans="1:6" x14ac:dyDescent="0.35">
      <c r="A44" s="34" t="s">
        <v>229</v>
      </c>
      <c r="B44" s="14">
        <v>1</v>
      </c>
      <c r="C44" s="14" t="s">
        <v>295</v>
      </c>
      <c r="D44" s="38">
        <v>14.99</v>
      </c>
      <c r="E44" s="29">
        <f t="shared" si="0"/>
        <v>14.99</v>
      </c>
      <c r="F44" s="14" t="s">
        <v>304</v>
      </c>
    </row>
    <row r="45" spans="1:6" x14ac:dyDescent="0.35">
      <c r="A45" s="1"/>
      <c r="E45" s="28">
        <f>SUM(E3:E44)</f>
        <v>7730.6499999999969</v>
      </c>
    </row>
    <row r="46" spans="1:6" x14ac:dyDescent="0.35">
      <c r="A46" s="1"/>
      <c r="B46" s="43"/>
    </row>
    <row r="47" spans="1:6" x14ac:dyDescent="0.35">
      <c r="E47" s="27"/>
    </row>
    <row r="48" spans="1:6" x14ac:dyDescent="0.35">
      <c r="D48" s="36" t="s">
        <v>296</v>
      </c>
      <c r="E48" s="27">
        <f>E18+E20+E21</f>
        <v>118</v>
      </c>
    </row>
    <row r="49" spans="4:5" x14ac:dyDescent="0.35">
      <c r="D49" s="36" t="s">
        <v>295</v>
      </c>
      <c r="E49" s="27">
        <f>E3+E5+E7+E9+E10+E11+E12+E13+E14+E15+E16+E17+E19+E23+E24+E25+E26+E27+E28+E29+E30+E31+E32+E33+E34+E35+E36+E37+E38+E39+E40+E41+E42+E43+E44+E8+E4</f>
        <v>6112.9499999999962</v>
      </c>
    </row>
    <row r="50" spans="4:5" x14ac:dyDescent="0.35">
      <c r="D50" s="36" t="s">
        <v>440</v>
      </c>
      <c r="E50" s="27">
        <f>E6</f>
        <v>1499.7</v>
      </c>
    </row>
    <row r="51" spans="4:5" x14ac:dyDescent="0.35">
      <c r="E51" s="27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0"/>
  <sheetViews>
    <sheetView topLeftCell="A10" workbookViewId="0">
      <selection activeCell="B23" sqref="A23:B24"/>
    </sheetView>
  </sheetViews>
  <sheetFormatPr defaultRowHeight="14.5" x14ac:dyDescent="0.35"/>
  <cols>
    <col min="1" max="1" width="30.1796875" customWidth="1"/>
    <col min="3" max="3" width="11.1796875" customWidth="1"/>
    <col min="4" max="4" width="11.7265625" style="36" customWidth="1"/>
    <col min="5" max="5" width="10.1796875" customWidth="1"/>
    <col min="6" max="6" width="9.1796875" style="47"/>
  </cols>
  <sheetData>
    <row r="1" spans="1:6" x14ac:dyDescent="0.35">
      <c r="A1" t="s">
        <v>10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1</v>
      </c>
      <c r="B3" s="14">
        <v>13</v>
      </c>
      <c r="C3" s="14" t="s">
        <v>295</v>
      </c>
      <c r="D3" s="38">
        <v>54.99</v>
      </c>
      <c r="E3" s="29">
        <f>D3*B3</f>
        <v>714.87</v>
      </c>
      <c r="F3" s="49" t="s">
        <v>304</v>
      </c>
    </row>
    <row r="4" spans="1:6" x14ac:dyDescent="0.35">
      <c r="A4" s="14" t="s">
        <v>2</v>
      </c>
      <c r="B4" s="14">
        <v>3</v>
      </c>
      <c r="C4" s="14" t="s">
        <v>295</v>
      </c>
      <c r="D4" s="38">
        <v>16.989999999999998</v>
      </c>
      <c r="E4" s="29">
        <f t="shared" ref="E4:E22" si="0">D4*B4</f>
        <v>50.97</v>
      </c>
      <c r="F4" s="49" t="s">
        <v>304</v>
      </c>
    </row>
    <row r="5" spans="1:6" x14ac:dyDescent="0.35">
      <c r="A5" s="14" t="s">
        <v>3</v>
      </c>
      <c r="B5" s="14">
        <v>8</v>
      </c>
      <c r="C5" s="14" t="s">
        <v>303</v>
      </c>
      <c r="D5" s="38">
        <v>49.99</v>
      </c>
      <c r="E5" s="29">
        <f t="shared" si="0"/>
        <v>399.92</v>
      </c>
      <c r="F5" s="49" t="s">
        <v>304</v>
      </c>
    </row>
    <row r="6" spans="1:6" x14ac:dyDescent="0.35">
      <c r="A6" s="14" t="s">
        <v>4</v>
      </c>
      <c r="B6" s="14">
        <v>10</v>
      </c>
      <c r="C6" s="14" t="s">
        <v>295</v>
      </c>
      <c r="D6" s="38">
        <v>19.989999999999998</v>
      </c>
      <c r="E6" s="29">
        <f t="shared" si="0"/>
        <v>199.89999999999998</v>
      </c>
      <c r="F6" s="49" t="s">
        <v>304</v>
      </c>
    </row>
    <row r="7" spans="1:6" x14ac:dyDescent="0.35">
      <c r="A7" s="14" t="s">
        <v>5</v>
      </c>
      <c r="B7" s="14">
        <v>3</v>
      </c>
      <c r="C7" s="14" t="s">
        <v>295</v>
      </c>
      <c r="D7" s="38">
        <v>28.95</v>
      </c>
      <c r="E7" s="29">
        <f t="shared" si="0"/>
        <v>86.85</v>
      </c>
      <c r="F7" s="49" t="s">
        <v>304</v>
      </c>
    </row>
    <row r="8" spans="1:6" x14ac:dyDescent="0.35">
      <c r="A8" s="14" t="s">
        <v>38</v>
      </c>
      <c r="B8" s="14">
        <v>3</v>
      </c>
      <c r="C8" s="14" t="s">
        <v>295</v>
      </c>
      <c r="D8" s="38">
        <v>5.0999999999999996</v>
      </c>
      <c r="E8" s="29">
        <f t="shared" si="0"/>
        <v>15.299999999999999</v>
      </c>
      <c r="F8" s="49" t="s">
        <v>304</v>
      </c>
    </row>
    <row r="9" spans="1:6" x14ac:dyDescent="0.35">
      <c r="A9" s="14" t="s">
        <v>259</v>
      </c>
      <c r="B9" s="14">
        <v>20</v>
      </c>
      <c r="C9" s="14" t="s">
        <v>296</v>
      </c>
      <c r="D9" s="38">
        <v>3</v>
      </c>
      <c r="E9" s="29">
        <f t="shared" si="0"/>
        <v>60</v>
      </c>
      <c r="F9" s="49" t="s">
        <v>304</v>
      </c>
    </row>
    <row r="10" spans="1:6" x14ac:dyDescent="0.35">
      <c r="A10" s="14" t="s">
        <v>320</v>
      </c>
      <c r="B10" s="14">
        <v>15</v>
      </c>
      <c r="C10" s="14" t="s">
        <v>318</v>
      </c>
      <c r="D10" s="38">
        <v>2.99</v>
      </c>
      <c r="E10" s="29">
        <f t="shared" si="0"/>
        <v>44.85</v>
      </c>
      <c r="F10" s="49" t="s">
        <v>304</v>
      </c>
    </row>
    <row r="11" spans="1:6" x14ac:dyDescent="0.35">
      <c r="A11" s="14" t="s">
        <v>260</v>
      </c>
      <c r="B11" s="14">
        <v>10</v>
      </c>
      <c r="C11" s="14" t="s">
        <v>295</v>
      </c>
      <c r="D11" s="38">
        <v>4.9800000000000004</v>
      </c>
      <c r="E11" s="29">
        <f t="shared" si="0"/>
        <v>49.800000000000004</v>
      </c>
      <c r="F11" s="49" t="s">
        <v>304</v>
      </c>
    </row>
    <row r="12" spans="1:6" x14ac:dyDescent="0.35">
      <c r="A12" s="14" t="s">
        <v>112</v>
      </c>
      <c r="B12" s="14">
        <v>35</v>
      </c>
      <c r="C12" s="14" t="s">
        <v>296</v>
      </c>
      <c r="D12" s="38">
        <v>2</v>
      </c>
      <c r="E12" s="29">
        <f t="shared" si="0"/>
        <v>70</v>
      </c>
      <c r="F12" s="49" t="s">
        <v>304</v>
      </c>
    </row>
    <row r="13" spans="1:6" x14ac:dyDescent="0.35">
      <c r="A13" s="14" t="s">
        <v>261</v>
      </c>
      <c r="B13" s="14">
        <v>15</v>
      </c>
      <c r="C13" s="14" t="s">
        <v>295</v>
      </c>
      <c r="D13" s="38">
        <v>19.13</v>
      </c>
      <c r="E13" s="29">
        <f t="shared" si="0"/>
        <v>286.95</v>
      </c>
      <c r="F13" s="49" t="s">
        <v>304</v>
      </c>
    </row>
    <row r="14" spans="1:6" x14ac:dyDescent="0.35">
      <c r="A14" s="14" t="s">
        <v>268</v>
      </c>
      <c r="B14" s="14">
        <v>20</v>
      </c>
      <c r="C14" s="14" t="s">
        <v>295</v>
      </c>
      <c r="D14" s="38">
        <v>11.97</v>
      </c>
      <c r="E14" s="29">
        <f t="shared" si="0"/>
        <v>239.4</v>
      </c>
      <c r="F14" s="49" t="s">
        <v>304</v>
      </c>
    </row>
    <row r="15" spans="1:6" x14ac:dyDescent="0.35">
      <c r="A15" s="14" t="s">
        <v>262</v>
      </c>
      <c r="B15" s="14">
        <v>12</v>
      </c>
      <c r="C15" s="14" t="s">
        <v>296</v>
      </c>
      <c r="D15" s="38">
        <v>4</v>
      </c>
      <c r="E15" s="29">
        <f t="shared" si="0"/>
        <v>48</v>
      </c>
      <c r="F15" s="49" t="s">
        <v>304</v>
      </c>
    </row>
    <row r="16" spans="1:6" x14ac:dyDescent="0.35">
      <c r="A16" s="14" t="s">
        <v>262</v>
      </c>
      <c r="B16" s="14">
        <v>4</v>
      </c>
      <c r="C16" s="14" t="s">
        <v>319</v>
      </c>
      <c r="D16" s="38">
        <v>13</v>
      </c>
      <c r="E16" s="29">
        <f t="shared" si="0"/>
        <v>52</v>
      </c>
      <c r="F16" s="49" t="s">
        <v>304</v>
      </c>
    </row>
    <row r="17" spans="1:6" x14ac:dyDescent="0.35">
      <c r="A17" s="14" t="s">
        <v>417</v>
      </c>
      <c r="B17" s="14">
        <v>1</v>
      </c>
      <c r="C17" s="14" t="s">
        <v>295</v>
      </c>
      <c r="D17" s="38">
        <v>8.99</v>
      </c>
      <c r="E17" s="29">
        <f t="shared" si="0"/>
        <v>8.99</v>
      </c>
      <c r="F17" s="49" t="s">
        <v>304</v>
      </c>
    </row>
    <row r="18" spans="1:6" x14ac:dyDescent="0.35">
      <c r="A18" s="72" t="s">
        <v>436</v>
      </c>
      <c r="B18" s="72">
        <v>1</v>
      </c>
      <c r="C18" s="72" t="s">
        <v>295</v>
      </c>
      <c r="D18" s="73">
        <v>23.58</v>
      </c>
      <c r="E18" s="29">
        <f t="shared" si="0"/>
        <v>23.58</v>
      </c>
      <c r="F18" s="49" t="s">
        <v>304</v>
      </c>
    </row>
    <row r="19" spans="1:6" x14ac:dyDescent="0.35">
      <c r="A19" s="72" t="s">
        <v>437</v>
      </c>
      <c r="B19" s="72">
        <v>1</v>
      </c>
      <c r="C19" s="72" t="s">
        <v>295</v>
      </c>
      <c r="D19" s="73">
        <v>19.989999999999998</v>
      </c>
      <c r="E19" s="29">
        <f t="shared" si="0"/>
        <v>19.989999999999998</v>
      </c>
      <c r="F19" s="49" t="s">
        <v>304</v>
      </c>
    </row>
    <row r="20" spans="1:6" x14ac:dyDescent="0.35">
      <c r="A20" s="74" t="s">
        <v>439</v>
      </c>
      <c r="B20" s="72">
        <v>1</v>
      </c>
      <c r="C20" s="72" t="s">
        <v>295</v>
      </c>
      <c r="D20" s="73">
        <v>24.88</v>
      </c>
      <c r="E20" s="29">
        <f t="shared" si="0"/>
        <v>24.88</v>
      </c>
      <c r="F20" s="49" t="s">
        <v>304</v>
      </c>
    </row>
    <row r="21" spans="1:6" x14ac:dyDescent="0.35">
      <c r="A21" t="s">
        <v>438</v>
      </c>
      <c r="B21" s="72">
        <v>1</v>
      </c>
      <c r="C21" s="72" t="s">
        <v>295</v>
      </c>
      <c r="D21" s="73">
        <v>20.99</v>
      </c>
      <c r="E21" s="29">
        <f t="shared" si="0"/>
        <v>20.99</v>
      </c>
      <c r="F21" s="49" t="s">
        <v>304</v>
      </c>
    </row>
    <row r="22" spans="1:6" x14ac:dyDescent="0.35">
      <c r="A22" s="15" t="s">
        <v>263</v>
      </c>
      <c r="B22" s="14">
        <v>1</v>
      </c>
      <c r="C22" s="14" t="s">
        <v>295</v>
      </c>
      <c r="D22" s="38">
        <v>200</v>
      </c>
      <c r="E22" s="29">
        <f t="shared" si="0"/>
        <v>200</v>
      </c>
      <c r="F22" s="49" t="s">
        <v>304</v>
      </c>
    </row>
    <row r="23" spans="1:6" x14ac:dyDescent="0.35">
      <c r="D23" s="42" t="s">
        <v>311</v>
      </c>
      <c r="E23" s="28">
        <f>SUM(E3:E22)</f>
        <v>2617.2399999999989</v>
      </c>
    </row>
    <row r="24" spans="1:6" x14ac:dyDescent="0.35">
      <c r="A24" s="1"/>
      <c r="B24" s="28"/>
    </row>
    <row r="25" spans="1:6" x14ac:dyDescent="0.35">
      <c r="D25" s="36" t="s">
        <v>295</v>
      </c>
      <c r="E25" s="27">
        <f>E3+E4+E6+E7+E8+E11+E13+E14+E18+E22+E17+E19+E20+E21</f>
        <v>1942.47</v>
      </c>
    </row>
    <row r="26" spans="1:6" x14ac:dyDescent="0.35">
      <c r="D26" s="36" t="s">
        <v>296</v>
      </c>
      <c r="E26" s="27">
        <f>E9+E12+E15</f>
        <v>178</v>
      </c>
    </row>
    <row r="27" spans="1:6" x14ac:dyDescent="0.35">
      <c r="D27" s="36" t="s">
        <v>318</v>
      </c>
      <c r="E27" s="27">
        <f>E10</f>
        <v>44.85</v>
      </c>
    </row>
    <row r="28" spans="1:6" x14ac:dyDescent="0.35">
      <c r="D28" s="36" t="s">
        <v>319</v>
      </c>
      <c r="E28" s="27">
        <f>E16</f>
        <v>52</v>
      </c>
    </row>
    <row r="29" spans="1:6" x14ac:dyDescent="0.35">
      <c r="D29" s="36" t="s">
        <v>303</v>
      </c>
      <c r="E29" s="27">
        <f>E5</f>
        <v>399.92</v>
      </c>
    </row>
    <row r="30" spans="1:6" x14ac:dyDescent="0.35">
      <c r="E30" s="2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5"/>
  <sheetViews>
    <sheetView workbookViewId="0">
      <selection activeCell="B11" sqref="A11:B11"/>
    </sheetView>
  </sheetViews>
  <sheetFormatPr defaultRowHeight="14.5" x14ac:dyDescent="0.35"/>
  <cols>
    <col min="1" max="1" width="31.453125" customWidth="1"/>
    <col min="3" max="3" width="11.1796875" customWidth="1"/>
    <col min="4" max="4" width="9.1796875" style="27"/>
    <col min="5" max="5" width="11.26953125" style="27" customWidth="1"/>
  </cols>
  <sheetData>
    <row r="1" spans="1:6" x14ac:dyDescent="0.35">
      <c r="A1" t="s">
        <v>280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1</v>
      </c>
      <c r="B3" s="14">
        <v>5</v>
      </c>
      <c r="C3" s="14" t="s">
        <v>295</v>
      </c>
      <c r="D3" s="29">
        <v>39.99</v>
      </c>
      <c r="E3" s="29">
        <f>D3*B3</f>
        <v>199.95000000000002</v>
      </c>
      <c r="F3" s="14" t="s">
        <v>314</v>
      </c>
    </row>
    <row r="4" spans="1:6" x14ac:dyDescent="0.35">
      <c r="A4" s="14" t="s">
        <v>3</v>
      </c>
      <c r="B4" s="14">
        <v>5</v>
      </c>
      <c r="C4" s="14" t="s">
        <v>303</v>
      </c>
      <c r="D4" s="29">
        <v>49.99</v>
      </c>
      <c r="E4" s="29">
        <f t="shared" ref="E4:E9" si="0">D4*B4</f>
        <v>249.95000000000002</v>
      </c>
      <c r="F4" s="14" t="s">
        <v>314</v>
      </c>
    </row>
    <row r="5" spans="1:6" x14ac:dyDescent="0.35">
      <c r="A5" s="14" t="s">
        <v>4</v>
      </c>
      <c r="B5" s="14">
        <v>2</v>
      </c>
      <c r="C5" s="14" t="s">
        <v>295</v>
      </c>
      <c r="D5" s="29">
        <v>22.96</v>
      </c>
      <c r="E5" s="29">
        <f t="shared" si="0"/>
        <v>45.92</v>
      </c>
      <c r="F5" s="14" t="s">
        <v>314</v>
      </c>
    </row>
    <row r="6" spans="1:6" x14ac:dyDescent="0.35">
      <c r="A6" s="14" t="s">
        <v>6</v>
      </c>
      <c r="B6" s="14">
        <v>1</v>
      </c>
      <c r="C6" s="14" t="s">
        <v>295</v>
      </c>
      <c r="D6" s="29">
        <v>75</v>
      </c>
      <c r="E6" s="29">
        <f t="shared" si="0"/>
        <v>75</v>
      </c>
      <c r="F6" s="14" t="s">
        <v>314</v>
      </c>
    </row>
    <row r="7" spans="1:6" x14ac:dyDescent="0.35">
      <c r="A7" s="14" t="s">
        <v>68</v>
      </c>
      <c r="B7" s="14">
        <v>15</v>
      </c>
      <c r="C7" s="14" t="s">
        <v>319</v>
      </c>
      <c r="D7" s="29">
        <v>3.6</v>
      </c>
      <c r="E7" s="29">
        <f t="shared" si="0"/>
        <v>54</v>
      </c>
      <c r="F7" s="14" t="s">
        <v>314</v>
      </c>
    </row>
    <row r="8" spans="1:6" x14ac:dyDescent="0.35">
      <c r="A8" s="14" t="s">
        <v>66</v>
      </c>
      <c r="B8" s="14">
        <v>1</v>
      </c>
      <c r="C8" s="14"/>
      <c r="D8" s="29"/>
      <c r="E8" s="29">
        <v>0</v>
      </c>
      <c r="F8" s="14"/>
    </row>
    <row r="9" spans="1:6" x14ac:dyDescent="0.35">
      <c r="A9" s="14" t="s">
        <v>67</v>
      </c>
      <c r="B9" s="14">
        <v>1</v>
      </c>
      <c r="C9" s="14" t="s">
        <v>295</v>
      </c>
      <c r="D9" s="29">
        <v>14.99</v>
      </c>
      <c r="E9" s="29">
        <f t="shared" si="0"/>
        <v>14.99</v>
      </c>
      <c r="F9" s="14" t="s">
        <v>314</v>
      </c>
    </row>
    <row r="10" spans="1:6" x14ac:dyDescent="0.35">
      <c r="E10" s="28">
        <f>SUM(E3:E9)</f>
        <v>639.81000000000006</v>
      </c>
    </row>
    <row r="11" spans="1:6" x14ac:dyDescent="0.35">
      <c r="A11" s="1"/>
      <c r="B11" s="8"/>
    </row>
    <row r="13" spans="1:6" x14ac:dyDescent="0.35">
      <c r="C13" t="s">
        <v>295</v>
      </c>
      <c r="D13" s="27">
        <f>E3+E5+E6+E9</f>
        <v>335.86</v>
      </c>
    </row>
    <row r="14" spans="1:6" x14ac:dyDescent="0.35">
      <c r="C14" t="s">
        <v>303</v>
      </c>
      <c r="D14" s="27">
        <f>E4</f>
        <v>249.95000000000002</v>
      </c>
    </row>
    <row r="15" spans="1:6" x14ac:dyDescent="0.35">
      <c r="C15" t="s">
        <v>319</v>
      </c>
      <c r="D15" s="27">
        <f>E7</f>
        <v>54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3"/>
  <sheetViews>
    <sheetView topLeftCell="A7" workbookViewId="0">
      <selection activeCell="B18" sqref="A18:B18"/>
    </sheetView>
  </sheetViews>
  <sheetFormatPr defaultRowHeight="14.5" x14ac:dyDescent="0.35"/>
  <cols>
    <col min="1" max="1" width="27.1796875" customWidth="1"/>
    <col min="3" max="3" width="10.81640625" customWidth="1"/>
    <col min="4" max="4" width="10.7265625" style="27" customWidth="1"/>
    <col min="5" max="5" width="11.26953125" customWidth="1"/>
    <col min="6" max="6" width="10.54296875" customWidth="1"/>
  </cols>
  <sheetData>
    <row r="1" spans="1:6" x14ac:dyDescent="0.35">
      <c r="A1" t="s">
        <v>12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1</v>
      </c>
      <c r="B3" s="14">
        <v>28</v>
      </c>
      <c r="C3" s="14" t="s">
        <v>295</v>
      </c>
      <c r="D3" s="29">
        <v>34.950000000000003</v>
      </c>
      <c r="E3" s="29">
        <f>D3*B3</f>
        <v>978.60000000000014</v>
      </c>
      <c r="F3" s="14" t="s">
        <v>314</v>
      </c>
    </row>
    <row r="4" spans="1:6" x14ac:dyDescent="0.35">
      <c r="A4" s="14" t="s">
        <v>2</v>
      </c>
      <c r="B4" s="14">
        <v>28</v>
      </c>
      <c r="C4" s="14" t="s">
        <v>295</v>
      </c>
      <c r="D4" s="29">
        <v>13.69</v>
      </c>
      <c r="E4" s="29">
        <f t="shared" ref="E4:E15" si="0">D4*B4</f>
        <v>383.32</v>
      </c>
      <c r="F4" s="14" t="s">
        <v>314</v>
      </c>
    </row>
    <row r="5" spans="1:6" x14ac:dyDescent="0.35">
      <c r="A5" s="14" t="s">
        <v>3</v>
      </c>
      <c r="B5" s="14">
        <v>14</v>
      </c>
      <c r="C5" s="14" t="s">
        <v>321</v>
      </c>
      <c r="D5" s="29">
        <v>49.99</v>
      </c>
      <c r="E5" s="29">
        <f t="shared" si="0"/>
        <v>699.86</v>
      </c>
      <c r="F5" s="14" t="s">
        <v>314</v>
      </c>
    </row>
    <row r="6" spans="1:6" x14ac:dyDescent="0.35">
      <c r="A6" s="14" t="s">
        <v>167</v>
      </c>
      <c r="B6" s="14">
        <v>28</v>
      </c>
      <c r="C6" s="14" t="s">
        <v>295</v>
      </c>
      <c r="D6" s="29">
        <v>4.9000000000000004</v>
      </c>
      <c r="E6" s="29">
        <f t="shared" si="0"/>
        <v>137.20000000000002</v>
      </c>
      <c r="F6" s="14" t="s">
        <v>314</v>
      </c>
    </row>
    <row r="7" spans="1:6" x14ac:dyDescent="0.35">
      <c r="A7" s="14" t="s">
        <v>4</v>
      </c>
      <c r="B7" s="14">
        <v>28</v>
      </c>
      <c r="C7" s="14" t="s">
        <v>295</v>
      </c>
      <c r="D7" s="29">
        <v>22.96</v>
      </c>
      <c r="E7" s="29">
        <f t="shared" si="0"/>
        <v>642.88</v>
      </c>
      <c r="F7" s="14" t="s">
        <v>314</v>
      </c>
    </row>
    <row r="8" spans="1:6" x14ac:dyDescent="0.35">
      <c r="A8" s="14" t="s">
        <v>5</v>
      </c>
      <c r="B8" s="14">
        <v>14</v>
      </c>
      <c r="C8" s="14" t="s">
        <v>295</v>
      </c>
      <c r="D8" s="29">
        <v>28.95</v>
      </c>
      <c r="E8" s="29">
        <f t="shared" si="0"/>
        <v>405.3</v>
      </c>
      <c r="F8" s="14" t="s">
        <v>314</v>
      </c>
    </row>
    <row r="9" spans="1:6" x14ac:dyDescent="0.35">
      <c r="A9" s="14" t="s">
        <v>13</v>
      </c>
      <c r="B9" s="14">
        <v>2</v>
      </c>
      <c r="C9" s="14" t="s">
        <v>295</v>
      </c>
      <c r="D9" s="29">
        <v>159.99</v>
      </c>
      <c r="E9" s="29">
        <f t="shared" si="0"/>
        <v>319.98</v>
      </c>
      <c r="F9" s="14" t="s">
        <v>314</v>
      </c>
    </row>
    <row r="10" spans="1:6" x14ac:dyDescent="0.35">
      <c r="A10" s="15" t="s">
        <v>335</v>
      </c>
      <c r="B10" s="14">
        <v>1</v>
      </c>
      <c r="C10" s="14" t="s">
        <v>295</v>
      </c>
      <c r="D10" s="29">
        <v>120</v>
      </c>
      <c r="E10" s="29">
        <f t="shared" si="0"/>
        <v>120</v>
      </c>
      <c r="F10" s="14" t="s">
        <v>314</v>
      </c>
    </row>
    <row r="11" spans="1:6" x14ac:dyDescent="0.35">
      <c r="A11" s="15" t="s">
        <v>15</v>
      </c>
      <c r="B11" s="14">
        <v>5</v>
      </c>
      <c r="C11" s="14" t="s">
        <v>295</v>
      </c>
      <c r="D11" s="29">
        <v>15</v>
      </c>
      <c r="E11" s="29">
        <f t="shared" si="0"/>
        <v>75</v>
      </c>
      <c r="F11" s="14" t="s">
        <v>314</v>
      </c>
    </row>
    <row r="12" spans="1:6" x14ac:dyDescent="0.35">
      <c r="A12" s="15" t="s">
        <v>16</v>
      </c>
      <c r="B12" s="14">
        <v>2</v>
      </c>
      <c r="C12" s="14" t="s">
        <v>295</v>
      </c>
      <c r="D12" s="29">
        <v>11.99</v>
      </c>
      <c r="E12" s="29">
        <f t="shared" si="0"/>
        <v>23.98</v>
      </c>
      <c r="F12" s="14" t="s">
        <v>314</v>
      </c>
    </row>
    <row r="13" spans="1:6" x14ac:dyDescent="0.35">
      <c r="A13" s="15" t="s">
        <v>164</v>
      </c>
      <c r="B13" s="14">
        <v>10</v>
      </c>
      <c r="C13" s="14" t="s">
        <v>296</v>
      </c>
      <c r="D13" s="29">
        <v>1</v>
      </c>
      <c r="E13" s="29">
        <f t="shared" si="0"/>
        <v>10</v>
      </c>
      <c r="F13" s="14" t="s">
        <v>314</v>
      </c>
    </row>
    <row r="14" spans="1:6" x14ac:dyDescent="0.35">
      <c r="A14" s="15" t="s">
        <v>17</v>
      </c>
      <c r="B14" s="14">
        <v>10</v>
      </c>
      <c r="C14" s="14" t="s">
        <v>319</v>
      </c>
      <c r="D14" s="29">
        <v>3.6</v>
      </c>
      <c r="E14" s="29">
        <f t="shared" si="0"/>
        <v>36</v>
      </c>
      <c r="F14" s="14" t="s">
        <v>314</v>
      </c>
    </row>
    <row r="15" spans="1:6" x14ac:dyDescent="0.35">
      <c r="A15" s="15" t="s">
        <v>18</v>
      </c>
      <c r="B15" s="14">
        <v>10</v>
      </c>
      <c r="C15" s="14" t="s">
        <v>296</v>
      </c>
      <c r="D15" s="29">
        <v>4</v>
      </c>
      <c r="E15" s="29">
        <f t="shared" si="0"/>
        <v>40</v>
      </c>
      <c r="F15" s="14" t="s">
        <v>314</v>
      </c>
    </row>
    <row r="16" spans="1:6" x14ac:dyDescent="0.35">
      <c r="E16" s="28">
        <f>SUM(E3:E15)</f>
        <v>3872.1200000000003</v>
      </c>
    </row>
    <row r="18" spans="1:5" x14ac:dyDescent="0.35">
      <c r="A18" s="2"/>
      <c r="B18" s="8"/>
    </row>
    <row r="19" spans="1:5" x14ac:dyDescent="0.35">
      <c r="D19" s="27" t="s">
        <v>295</v>
      </c>
      <c r="E19" s="27">
        <f>E3+E4+E6+E7+E8+E9+E10+E11+E12</f>
        <v>3086.26</v>
      </c>
    </row>
    <row r="20" spans="1:5" x14ac:dyDescent="0.35">
      <c r="D20" s="27" t="s">
        <v>303</v>
      </c>
      <c r="E20" s="27">
        <f>E5</f>
        <v>699.86</v>
      </c>
    </row>
    <row r="21" spans="1:5" x14ac:dyDescent="0.35">
      <c r="D21" s="27" t="s">
        <v>296</v>
      </c>
      <c r="E21" s="27">
        <f>E13+E15</f>
        <v>50</v>
      </c>
    </row>
    <row r="22" spans="1:5" x14ac:dyDescent="0.35">
      <c r="D22" s="27" t="s">
        <v>319</v>
      </c>
      <c r="E22" s="27">
        <f>E14</f>
        <v>36</v>
      </c>
    </row>
    <row r="23" spans="1:5" x14ac:dyDescent="0.35">
      <c r="E23" s="2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4"/>
  <sheetViews>
    <sheetView topLeftCell="A7" workbookViewId="0">
      <selection activeCell="C20" sqref="A20:C21"/>
    </sheetView>
  </sheetViews>
  <sheetFormatPr defaultRowHeight="14.5" x14ac:dyDescent="0.35"/>
  <cols>
    <col min="1" max="1" width="30.1796875" customWidth="1"/>
    <col min="3" max="3" width="12.81640625" customWidth="1"/>
    <col min="4" max="4" width="13.453125" style="27" customWidth="1"/>
    <col min="5" max="5" width="9.1796875" style="27"/>
    <col min="7" max="7" width="19.1796875" customWidth="1"/>
  </cols>
  <sheetData>
    <row r="1" spans="1:6" x14ac:dyDescent="0.35">
      <c r="A1" t="s">
        <v>282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3</v>
      </c>
      <c r="B3" s="14">
        <v>2</v>
      </c>
      <c r="C3" s="14" t="s">
        <v>321</v>
      </c>
      <c r="D3" s="29">
        <v>49.99</v>
      </c>
      <c r="E3" s="29">
        <f>D3*B3</f>
        <v>99.98</v>
      </c>
      <c r="F3" s="14" t="s">
        <v>314</v>
      </c>
    </row>
    <row r="4" spans="1:6" x14ac:dyDescent="0.35">
      <c r="A4" s="14" t="s">
        <v>135</v>
      </c>
      <c r="B4" s="14">
        <v>2</v>
      </c>
      <c r="C4" s="14"/>
      <c r="D4" s="29"/>
      <c r="E4" s="29">
        <f t="shared" ref="E4:E8" si="0">D4*B4</f>
        <v>0</v>
      </c>
      <c r="F4" s="14"/>
    </row>
    <row r="5" spans="1:6" x14ac:dyDescent="0.35">
      <c r="A5" s="14" t="s">
        <v>414</v>
      </c>
      <c r="B5" s="14">
        <v>1</v>
      </c>
      <c r="C5" s="14" t="s">
        <v>295</v>
      </c>
      <c r="D5" s="29">
        <v>5.99</v>
      </c>
      <c r="E5" s="29">
        <f t="shared" si="0"/>
        <v>5.99</v>
      </c>
      <c r="F5" s="14" t="s">
        <v>304</v>
      </c>
    </row>
    <row r="6" spans="1:6" x14ac:dyDescent="0.35">
      <c r="A6" s="15" t="s">
        <v>413</v>
      </c>
      <c r="B6" s="14">
        <v>1</v>
      </c>
      <c r="C6" s="14" t="s">
        <v>295</v>
      </c>
      <c r="D6" s="29">
        <v>16.989999999999998</v>
      </c>
      <c r="E6" s="29">
        <f t="shared" si="0"/>
        <v>16.989999999999998</v>
      </c>
      <c r="F6" s="14" t="s">
        <v>314</v>
      </c>
    </row>
    <row r="7" spans="1:6" x14ac:dyDescent="0.35">
      <c r="A7" s="15" t="s">
        <v>416</v>
      </c>
      <c r="B7" s="14">
        <v>1</v>
      </c>
      <c r="C7" s="14" t="s">
        <v>295</v>
      </c>
      <c r="D7" s="29">
        <v>22.99</v>
      </c>
      <c r="E7" s="29">
        <f t="shared" si="0"/>
        <v>22.99</v>
      </c>
      <c r="F7" s="14" t="s">
        <v>314</v>
      </c>
    </row>
    <row r="8" spans="1:6" x14ac:dyDescent="0.35">
      <c r="A8" s="15" t="s">
        <v>415</v>
      </c>
      <c r="B8" s="14">
        <v>1</v>
      </c>
      <c r="C8" s="14" t="s">
        <v>295</v>
      </c>
      <c r="D8" s="29">
        <v>19.95</v>
      </c>
      <c r="E8" s="29">
        <f t="shared" si="0"/>
        <v>19.95</v>
      </c>
      <c r="F8" s="14" t="s">
        <v>314</v>
      </c>
    </row>
    <row r="9" spans="1:6" x14ac:dyDescent="0.35">
      <c r="A9" s="15" t="s">
        <v>134</v>
      </c>
      <c r="B9" s="14">
        <v>2</v>
      </c>
      <c r="C9" s="14" t="s">
        <v>295</v>
      </c>
      <c r="D9" s="29">
        <v>69.989999999999995</v>
      </c>
      <c r="E9" s="29">
        <f t="shared" ref="E9:E18" si="1">D9*B9</f>
        <v>139.97999999999999</v>
      </c>
      <c r="F9" s="14" t="s">
        <v>314</v>
      </c>
    </row>
    <row r="10" spans="1:6" x14ac:dyDescent="0.35">
      <c r="A10" s="14" t="s">
        <v>170</v>
      </c>
      <c r="B10" s="14">
        <v>1</v>
      </c>
      <c r="C10" s="14" t="s">
        <v>295</v>
      </c>
      <c r="D10" s="29">
        <v>11.98</v>
      </c>
      <c r="E10" s="29">
        <f t="shared" si="1"/>
        <v>11.98</v>
      </c>
      <c r="F10" s="14" t="s">
        <v>314</v>
      </c>
    </row>
    <row r="11" spans="1:6" x14ac:dyDescent="0.35">
      <c r="A11" s="14" t="s">
        <v>138</v>
      </c>
      <c r="B11" s="14">
        <v>4</v>
      </c>
      <c r="C11" s="14" t="s">
        <v>295</v>
      </c>
      <c r="D11" s="29">
        <v>23.95</v>
      </c>
      <c r="E11" s="29">
        <f t="shared" si="1"/>
        <v>95.8</v>
      </c>
      <c r="F11" s="14" t="s">
        <v>314</v>
      </c>
    </row>
    <row r="12" spans="1:6" x14ac:dyDescent="0.35">
      <c r="A12" s="14" t="s">
        <v>139</v>
      </c>
      <c r="B12" s="14">
        <v>3</v>
      </c>
      <c r="C12" s="14" t="s">
        <v>318</v>
      </c>
      <c r="D12" s="29">
        <v>1</v>
      </c>
      <c r="E12" s="29">
        <f t="shared" si="1"/>
        <v>3</v>
      </c>
      <c r="F12" s="14" t="s">
        <v>314</v>
      </c>
    </row>
    <row r="13" spans="1:6" x14ac:dyDescent="0.35">
      <c r="A13" s="14" t="s">
        <v>136</v>
      </c>
      <c r="B13" s="14">
        <v>5</v>
      </c>
      <c r="C13" s="14" t="s">
        <v>299</v>
      </c>
      <c r="D13" s="29">
        <v>4</v>
      </c>
      <c r="E13" s="29">
        <f t="shared" si="1"/>
        <v>20</v>
      </c>
      <c r="F13" s="14" t="s">
        <v>314</v>
      </c>
    </row>
    <row r="14" spans="1:6" x14ac:dyDescent="0.35">
      <c r="A14" s="14" t="s">
        <v>144</v>
      </c>
      <c r="B14" s="14">
        <v>2</v>
      </c>
      <c r="C14" s="14" t="s">
        <v>295</v>
      </c>
      <c r="D14" s="29">
        <v>7</v>
      </c>
      <c r="E14" s="29">
        <f t="shared" si="1"/>
        <v>14</v>
      </c>
      <c r="F14" s="14" t="s">
        <v>314</v>
      </c>
    </row>
    <row r="15" spans="1:6" x14ac:dyDescent="0.35">
      <c r="A15" s="14" t="s">
        <v>137</v>
      </c>
      <c r="B15" s="14">
        <v>2</v>
      </c>
      <c r="C15" s="14" t="s">
        <v>295</v>
      </c>
      <c r="D15" s="29">
        <v>2.29</v>
      </c>
      <c r="E15" s="29">
        <f t="shared" si="1"/>
        <v>4.58</v>
      </c>
      <c r="F15" s="14" t="s">
        <v>314</v>
      </c>
    </row>
    <row r="16" spans="1:6" x14ac:dyDescent="0.35">
      <c r="A16" s="14" t="s">
        <v>336</v>
      </c>
      <c r="B16" s="14">
        <v>5</v>
      </c>
      <c r="C16" s="14" t="s">
        <v>295</v>
      </c>
      <c r="D16" s="29">
        <v>10.99</v>
      </c>
      <c r="E16" s="29">
        <f t="shared" si="1"/>
        <v>54.95</v>
      </c>
      <c r="F16" s="14" t="s">
        <v>314</v>
      </c>
    </row>
    <row r="17" spans="1:6" x14ac:dyDescent="0.35">
      <c r="A17" s="14" t="s">
        <v>337</v>
      </c>
      <c r="B17" s="14">
        <v>1</v>
      </c>
      <c r="C17" s="14" t="s">
        <v>295</v>
      </c>
      <c r="D17" s="29">
        <v>21.99</v>
      </c>
      <c r="E17" s="29">
        <f t="shared" si="1"/>
        <v>21.99</v>
      </c>
      <c r="F17" s="14" t="s">
        <v>314</v>
      </c>
    </row>
    <row r="18" spans="1:6" x14ac:dyDescent="0.35">
      <c r="A18" s="14" t="s">
        <v>412</v>
      </c>
      <c r="B18" s="14">
        <v>10</v>
      </c>
      <c r="C18" s="14" t="s">
        <v>295</v>
      </c>
      <c r="D18" s="29">
        <v>12.97</v>
      </c>
      <c r="E18" s="29">
        <f t="shared" si="1"/>
        <v>129.70000000000002</v>
      </c>
      <c r="F18" s="14" t="s">
        <v>304</v>
      </c>
    </row>
    <row r="19" spans="1:6" x14ac:dyDescent="0.35">
      <c r="E19" s="28">
        <f>SUM(E3:E18)</f>
        <v>661.88</v>
      </c>
    </row>
    <row r="20" spans="1:6" x14ac:dyDescent="0.35">
      <c r="A20" s="1"/>
      <c r="B20" s="8"/>
    </row>
    <row r="21" spans="1:6" x14ac:dyDescent="0.35">
      <c r="D21" s="27" t="s">
        <v>295</v>
      </c>
      <c r="E21" s="27">
        <f>E6+E9+E10+E11+E14+E15+E16+E17+E5+E7+E8+E18</f>
        <v>538.9</v>
      </c>
    </row>
    <row r="22" spans="1:6" x14ac:dyDescent="0.35">
      <c r="D22" s="27" t="s">
        <v>296</v>
      </c>
      <c r="E22" s="27">
        <f>E13</f>
        <v>20</v>
      </c>
    </row>
    <row r="23" spans="1:6" x14ac:dyDescent="0.35">
      <c r="D23" s="27" t="s">
        <v>303</v>
      </c>
      <c r="E23" s="27">
        <f>E3</f>
        <v>99.98</v>
      </c>
    </row>
    <row r="24" spans="1:6" x14ac:dyDescent="0.35">
      <c r="D24" s="27" t="s">
        <v>318</v>
      </c>
      <c r="E24" s="27">
        <f>E12</f>
        <v>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9"/>
  <sheetViews>
    <sheetView topLeftCell="A19" workbookViewId="0">
      <selection activeCell="C26" sqref="A26:C26"/>
    </sheetView>
  </sheetViews>
  <sheetFormatPr defaultRowHeight="14.5" x14ac:dyDescent="0.35"/>
  <cols>
    <col min="1" max="1" width="31" customWidth="1"/>
    <col min="2" max="2" width="11.54296875" customWidth="1"/>
    <col min="3" max="3" width="18.1796875" customWidth="1"/>
    <col min="4" max="4" width="14.453125" style="27" customWidth="1"/>
    <col min="5" max="5" width="11.7265625" customWidth="1"/>
  </cols>
  <sheetData>
    <row r="1" spans="1:6" x14ac:dyDescent="0.35">
      <c r="A1" t="s">
        <v>290</v>
      </c>
    </row>
    <row r="2" spans="1:6" x14ac:dyDescent="0.35">
      <c r="A2" s="1" t="s">
        <v>76</v>
      </c>
      <c r="B2" s="1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1</v>
      </c>
      <c r="B3" s="14">
        <v>20</v>
      </c>
      <c r="C3" s="14" t="s">
        <v>295</v>
      </c>
      <c r="D3" s="29">
        <v>54.99</v>
      </c>
      <c r="E3" s="29">
        <f>D3*B3</f>
        <v>1099.8</v>
      </c>
      <c r="F3" s="14" t="s">
        <v>314</v>
      </c>
    </row>
    <row r="4" spans="1:6" x14ac:dyDescent="0.35">
      <c r="A4" s="14" t="s">
        <v>1</v>
      </c>
      <c r="B4" s="14">
        <v>30</v>
      </c>
      <c r="C4" s="14" t="s">
        <v>295</v>
      </c>
      <c r="D4" s="29">
        <v>44.95</v>
      </c>
      <c r="E4" s="29">
        <f>D4*B4</f>
        <v>1348.5</v>
      </c>
      <c r="F4" s="14" t="s">
        <v>304</v>
      </c>
    </row>
    <row r="5" spans="1:6" x14ac:dyDescent="0.35">
      <c r="A5" s="14" t="s">
        <v>2</v>
      </c>
      <c r="B5" s="14">
        <v>50</v>
      </c>
      <c r="C5" s="14" t="s">
        <v>295</v>
      </c>
      <c r="D5" s="29">
        <v>14.99</v>
      </c>
      <c r="E5" s="29">
        <f t="shared" ref="E5:E23" si="0">D5*B5</f>
        <v>749.5</v>
      </c>
      <c r="F5" s="14" t="s">
        <v>314</v>
      </c>
    </row>
    <row r="6" spans="1:6" x14ac:dyDescent="0.35">
      <c r="A6" s="14" t="s">
        <v>3</v>
      </c>
      <c r="B6" s="14">
        <v>25</v>
      </c>
      <c r="C6" s="14" t="s">
        <v>295</v>
      </c>
      <c r="D6" s="29">
        <v>49.99</v>
      </c>
      <c r="E6" s="29">
        <f t="shared" si="0"/>
        <v>1249.75</v>
      </c>
      <c r="F6" s="14" t="s">
        <v>314</v>
      </c>
    </row>
    <row r="7" spans="1:6" x14ac:dyDescent="0.35">
      <c r="A7" s="14" t="s">
        <v>3</v>
      </c>
      <c r="B7" s="14">
        <v>2</v>
      </c>
      <c r="C7" s="14" t="s">
        <v>303</v>
      </c>
      <c r="D7" s="29">
        <v>49.99</v>
      </c>
      <c r="E7" s="29">
        <f t="shared" si="0"/>
        <v>99.98</v>
      </c>
      <c r="F7" s="14"/>
    </row>
    <row r="8" spans="1:6" x14ac:dyDescent="0.35">
      <c r="A8" s="14" t="s">
        <v>4</v>
      </c>
      <c r="B8" s="14">
        <v>20</v>
      </c>
      <c r="C8" s="14" t="s">
        <v>295</v>
      </c>
      <c r="D8" s="29">
        <v>19.989999999999998</v>
      </c>
      <c r="E8" s="29">
        <f t="shared" si="0"/>
        <v>399.79999999999995</v>
      </c>
      <c r="F8" s="14" t="s">
        <v>314</v>
      </c>
    </row>
    <row r="9" spans="1:6" x14ac:dyDescent="0.35">
      <c r="A9" s="14" t="s">
        <v>340</v>
      </c>
      <c r="B9" s="14">
        <v>30</v>
      </c>
      <c r="C9" s="14" t="s">
        <v>295</v>
      </c>
      <c r="D9" s="29">
        <v>3.99</v>
      </c>
      <c r="E9" s="29">
        <f t="shared" si="0"/>
        <v>119.7</v>
      </c>
      <c r="F9" s="14" t="s">
        <v>314</v>
      </c>
    </row>
    <row r="10" spans="1:6" x14ac:dyDescent="0.35">
      <c r="A10" s="14" t="s">
        <v>5</v>
      </c>
      <c r="B10" s="14">
        <v>5</v>
      </c>
      <c r="C10" s="14" t="s">
        <v>295</v>
      </c>
      <c r="D10" s="29">
        <v>22</v>
      </c>
      <c r="E10" s="29">
        <f t="shared" si="0"/>
        <v>110</v>
      </c>
      <c r="F10" s="14" t="s">
        <v>314</v>
      </c>
    </row>
    <row r="11" spans="1:6" x14ac:dyDescent="0.35">
      <c r="A11" s="14" t="s">
        <v>7</v>
      </c>
      <c r="B11" s="14">
        <v>1</v>
      </c>
      <c r="C11" s="14" t="s">
        <v>295</v>
      </c>
      <c r="D11" s="29">
        <v>150</v>
      </c>
      <c r="E11" s="29">
        <f t="shared" si="0"/>
        <v>150</v>
      </c>
      <c r="F11" s="14" t="s">
        <v>314</v>
      </c>
    </row>
    <row r="12" spans="1:6" x14ac:dyDescent="0.35">
      <c r="A12" s="14" t="s">
        <v>283</v>
      </c>
      <c r="B12" s="14">
        <v>18</v>
      </c>
      <c r="C12" s="14" t="s">
        <v>295</v>
      </c>
      <c r="D12" s="29">
        <v>23.95</v>
      </c>
      <c r="E12" s="29">
        <f t="shared" si="0"/>
        <v>431.09999999999997</v>
      </c>
      <c r="F12" s="14" t="s">
        <v>314</v>
      </c>
    </row>
    <row r="13" spans="1:6" x14ac:dyDescent="0.35">
      <c r="A13" s="14" t="s">
        <v>284</v>
      </c>
      <c r="B13" s="14">
        <v>40</v>
      </c>
      <c r="C13" s="14" t="s">
        <v>296</v>
      </c>
      <c r="D13" s="29">
        <v>1</v>
      </c>
      <c r="E13" s="29">
        <f t="shared" si="0"/>
        <v>40</v>
      </c>
      <c r="F13" s="14" t="s">
        <v>314</v>
      </c>
    </row>
    <row r="14" spans="1:6" x14ac:dyDescent="0.35">
      <c r="A14" s="14" t="s">
        <v>285</v>
      </c>
      <c r="B14" s="14">
        <v>40</v>
      </c>
      <c r="C14" s="14" t="s">
        <v>296</v>
      </c>
      <c r="D14" s="29">
        <v>1</v>
      </c>
      <c r="E14" s="29">
        <f t="shared" si="0"/>
        <v>40</v>
      </c>
      <c r="F14" s="14" t="s">
        <v>314</v>
      </c>
    </row>
    <row r="15" spans="1:6" x14ac:dyDescent="0.35">
      <c r="A15" s="14" t="s">
        <v>286</v>
      </c>
      <c r="B15" s="14">
        <v>40</v>
      </c>
      <c r="C15" s="14" t="s">
        <v>296</v>
      </c>
      <c r="D15" s="29">
        <v>5</v>
      </c>
      <c r="E15" s="29">
        <f t="shared" si="0"/>
        <v>200</v>
      </c>
      <c r="F15" s="14" t="s">
        <v>314</v>
      </c>
    </row>
    <row r="16" spans="1:6" x14ac:dyDescent="0.35">
      <c r="A16" s="14" t="s">
        <v>287</v>
      </c>
      <c r="B16" s="14">
        <v>20</v>
      </c>
      <c r="C16" s="14" t="s">
        <v>296</v>
      </c>
      <c r="D16" s="29">
        <v>1</v>
      </c>
      <c r="E16" s="29">
        <f t="shared" si="0"/>
        <v>20</v>
      </c>
      <c r="F16" s="14" t="s">
        <v>314</v>
      </c>
    </row>
    <row r="17" spans="1:6" x14ac:dyDescent="0.35">
      <c r="A17" s="14" t="s">
        <v>288</v>
      </c>
      <c r="B17" s="14">
        <v>40</v>
      </c>
      <c r="C17" s="14" t="s">
        <v>296</v>
      </c>
      <c r="D17" s="29">
        <v>2.5</v>
      </c>
      <c r="E17" s="29">
        <f t="shared" si="0"/>
        <v>100</v>
      </c>
      <c r="F17" s="14" t="s">
        <v>314</v>
      </c>
    </row>
    <row r="18" spans="1:6" x14ac:dyDescent="0.35">
      <c r="A18" s="14" t="s">
        <v>341</v>
      </c>
      <c r="B18" s="14">
        <v>60</v>
      </c>
      <c r="C18" s="14" t="s">
        <v>296</v>
      </c>
      <c r="D18" s="29">
        <v>2</v>
      </c>
      <c r="E18" s="29">
        <f t="shared" si="0"/>
        <v>120</v>
      </c>
      <c r="F18" s="14" t="s">
        <v>314</v>
      </c>
    </row>
    <row r="19" spans="1:6" x14ac:dyDescent="0.35">
      <c r="A19" s="14" t="s">
        <v>289</v>
      </c>
      <c r="B19" s="14">
        <v>6</v>
      </c>
      <c r="C19" s="14" t="s">
        <v>295</v>
      </c>
      <c r="D19" s="29">
        <v>9.99</v>
      </c>
      <c r="E19" s="29">
        <f t="shared" si="0"/>
        <v>59.94</v>
      </c>
      <c r="F19" s="14" t="s">
        <v>314</v>
      </c>
    </row>
    <row r="20" spans="1:6" x14ac:dyDescent="0.35">
      <c r="A20" s="14" t="s">
        <v>289</v>
      </c>
      <c r="B20" s="14">
        <v>1</v>
      </c>
      <c r="C20" s="14" t="s">
        <v>295</v>
      </c>
      <c r="D20" s="29">
        <v>11.98</v>
      </c>
      <c r="E20" s="29">
        <f t="shared" si="0"/>
        <v>11.98</v>
      </c>
      <c r="F20" s="14" t="s">
        <v>314</v>
      </c>
    </row>
    <row r="21" spans="1:6" x14ac:dyDescent="0.35">
      <c r="A21" s="14" t="s">
        <v>289</v>
      </c>
      <c r="B21" s="14">
        <v>4</v>
      </c>
      <c r="C21" s="14" t="s">
        <v>295</v>
      </c>
      <c r="D21" s="29">
        <v>11.99</v>
      </c>
      <c r="E21" s="29">
        <f t="shared" si="0"/>
        <v>47.96</v>
      </c>
      <c r="F21" s="14" t="s">
        <v>314</v>
      </c>
    </row>
    <row r="22" spans="1:6" x14ac:dyDescent="0.35">
      <c r="A22" s="14" t="s">
        <v>289</v>
      </c>
      <c r="B22" s="14">
        <v>20</v>
      </c>
      <c r="C22" s="14" t="s">
        <v>295</v>
      </c>
      <c r="D22" s="29">
        <v>13.29</v>
      </c>
      <c r="E22" s="29">
        <f t="shared" si="0"/>
        <v>265.79999999999995</v>
      </c>
      <c r="F22" s="14" t="s">
        <v>314</v>
      </c>
    </row>
    <row r="23" spans="1:6" x14ac:dyDescent="0.35">
      <c r="A23" s="14" t="s">
        <v>339</v>
      </c>
      <c r="B23" s="14">
        <v>70</v>
      </c>
      <c r="C23" s="14" t="s">
        <v>296</v>
      </c>
      <c r="D23" s="29">
        <v>2</v>
      </c>
      <c r="E23" s="29">
        <f t="shared" si="0"/>
        <v>140</v>
      </c>
      <c r="F23" s="14" t="s">
        <v>314</v>
      </c>
    </row>
    <row r="24" spans="1:6" x14ac:dyDescent="0.35">
      <c r="A24" s="51"/>
      <c r="B24" s="51"/>
      <c r="E24" s="28">
        <f>SUM(E3:E23)</f>
        <v>6803.8099999999995</v>
      </c>
    </row>
    <row r="26" spans="1:6" x14ac:dyDescent="0.35">
      <c r="A26" s="1"/>
      <c r="B26" s="8"/>
    </row>
    <row r="27" spans="1:6" x14ac:dyDescent="0.35">
      <c r="D27" s="27" t="s">
        <v>295</v>
      </c>
      <c r="E27" s="27">
        <f>E3+E5+E8+E9+E10+E11+E12+E20+E6+E4+E19+E21+E22</f>
        <v>6043.829999999999</v>
      </c>
    </row>
    <row r="28" spans="1:6" x14ac:dyDescent="0.35">
      <c r="D28" s="27" t="s">
        <v>296</v>
      </c>
      <c r="E28" s="27">
        <f>E13+E14+E15+E16+E17+E18+E23</f>
        <v>660</v>
      </c>
    </row>
    <row r="29" spans="1:6" x14ac:dyDescent="0.35">
      <c r="D29" s="27" t="s">
        <v>440</v>
      </c>
      <c r="E29" s="27">
        <v>99.98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3"/>
  <sheetViews>
    <sheetView workbookViewId="0">
      <selection activeCell="C12" sqref="A11:C12"/>
    </sheetView>
  </sheetViews>
  <sheetFormatPr defaultRowHeight="14.5" x14ac:dyDescent="0.35"/>
  <cols>
    <col min="1" max="1" width="29.453125" customWidth="1"/>
    <col min="3" max="3" width="15.54296875" customWidth="1"/>
    <col min="4" max="4" width="11.453125" style="27" customWidth="1"/>
    <col min="5" max="5" width="11.81640625" style="27" customWidth="1"/>
  </cols>
  <sheetData>
    <row r="1" spans="1:6" x14ac:dyDescent="0.35">
      <c r="A1" t="s">
        <v>292</v>
      </c>
    </row>
    <row r="2" spans="1:6" x14ac:dyDescent="0.35">
      <c r="A2" s="20" t="s">
        <v>76</v>
      </c>
      <c r="B2" s="20" t="s">
        <v>14</v>
      </c>
      <c r="C2" s="30" t="s">
        <v>294</v>
      </c>
      <c r="D2" s="37" t="s">
        <v>297</v>
      </c>
      <c r="E2" s="31" t="s">
        <v>298</v>
      </c>
      <c r="F2" s="48" t="s">
        <v>274</v>
      </c>
    </row>
    <row r="3" spans="1:6" x14ac:dyDescent="0.35">
      <c r="A3" s="14" t="s">
        <v>293</v>
      </c>
      <c r="B3" s="14">
        <v>3</v>
      </c>
      <c r="C3" s="14" t="s">
        <v>295</v>
      </c>
      <c r="D3" s="29">
        <v>39.99</v>
      </c>
      <c r="E3" s="29">
        <f>D3*B3</f>
        <v>119.97</v>
      </c>
      <c r="F3" s="14" t="s">
        <v>314</v>
      </c>
    </row>
    <row r="4" spans="1:6" x14ac:dyDescent="0.35">
      <c r="A4" s="14" t="s">
        <v>411</v>
      </c>
      <c r="B4" s="14">
        <v>2</v>
      </c>
      <c r="C4" s="14" t="s">
        <v>295</v>
      </c>
      <c r="D4" s="29">
        <v>45.99</v>
      </c>
      <c r="E4" s="29">
        <f>D4*B4</f>
        <v>91.98</v>
      </c>
      <c r="F4" s="14" t="s">
        <v>314</v>
      </c>
    </row>
    <row r="5" spans="1:6" x14ac:dyDescent="0.35">
      <c r="A5" s="14" t="s">
        <v>2</v>
      </c>
      <c r="B5" s="14">
        <v>5</v>
      </c>
      <c r="C5" s="14" t="s">
        <v>295</v>
      </c>
      <c r="D5" s="29">
        <v>14.99</v>
      </c>
      <c r="E5" s="29">
        <f t="shared" ref="E5:E9" si="0">D5*B5</f>
        <v>74.95</v>
      </c>
      <c r="F5" s="14" t="s">
        <v>314</v>
      </c>
    </row>
    <row r="6" spans="1:6" x14ac:dyDescent="0.35">
      <c r="A6" s="14" t="s">
        <v>3</v>
      </c>
      <c r="B6" s="14">
        <v>5</v>
      </c>
      <c r="C6" s="14" t="s">
        <v>295</v>
      </c>
      <c r="D6" s="29">
        <v>49.99</v>
      </c>
      <c r="E6" s="29">
        <f t="shared" si="0"/>
        <v>249.95000000000002</v>
      </c>
      <c r="F6" s="14" t="s">
        <v>314</v>
      </c>
    </row>
    <row r="7" spans="1:6" x14ac:dyDescent="0.35">
      <c r="A7" s="14" t="s">
        <v>4</v>
      </c>
      <c r="B7" s="14">
        <v>5</v>
      </c>
      <c r="C7" s="14" t="s">
        <v>295</v>
      </c>
      <c r="D7" s="29">
        <v>29.99</v>
      </c>
      <c r="E7" s="29">
        <f t="shared" si="0"/>
        <v>149.94999999999999</v>
      </c>
      <c r="F7" s="14" t="s">
        <v>314</v>
      </c>
    </row>
    <row r="8" spans="1:6" x14ac:dyDescent="0.35">
      <c r="A8" s="14" t="s">
        <v>5</v>
      </c>
      <c r="B8" s="14">
        <v>5</v>
      </c>
      <c r="C8" s="14" t="s">
        <v>295</v>
      </c>
      <c r="D8" s="29">
        <v>29.99</v>
      </c>
      <c r="E8" s="29">
        <f t="shared" si="0"/>
        <v>149.94999999999999</v>
      </c>
      <c r="F8" s="14" t="s">
        <v>314</v>
      </c>
    </row>
    <row r="9" spans="1:6" x14ac:dyDescent="0.35">
      <c r="A9" s="14" t="s">
        <v>38</v>
      </c>
      <c r="B9" s="14">
        <v>5</v>
      </c>
      <c r="C9" s="14" t="s">
        <v>295</v>
      </c>
      <c r="D9" s="29">
        <v>5.0999999999999996</v>
      </c>
      <c r="E9" s="29">
        <f t="shared" si="0"/>
        <v>25.5</v>
      </c>
      <c r="F9" s="14" t="s">
        <v>314</v>
      </c>
    </row>
    <row r="10" spans="1:6" x14ac:dyDescent="0.35">
      <c r="E10" s="28">
        <f>SUM(E3:E9)</f>
        <v>862.25</v>
      </c>
    </row>
    <row r="12" spans="1:6" x14ac:dyDescent="0.35">
      <c r="A12" s="1"/>
      <c r="B12" s="8"/>
    </row>
    <row r="13" spans="1:6" x14ac:dyDescent="0.35">
      <c r="D13" s="27" t="s">
        <v>295</v>
      </c>
      <c r="E13" s="27">
        <f>E3+E5+E7+E8+E9+E4+E6</f>
        <v>862.25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3"/>
  <sheetViews>
    <sheetView topLeftCell="A6" workbookViewId="0">
      <selection activeCell="B22" sqref="A21:B22"/>
    </sheetView>
  </sheetViews>
  <sheetFormatPr defaultRowHeight="14.5" x14ac:dyDescent="0.35"/>
  <cols>
    <col min="1" max="1" width="36.54296875" customWidth="1"/>
    <col min="3" max="3" width="22.26953125" customWidth="1"/>
    <col min="6" max="6" width="10.81640625" customWidth="1"/>
  </cols>
  <sheetData>
    <row r="1" spans="1:6" x14ac:dyDescent="0.35">
      <c r="A1" t="s">
        <v>374</v>
      </c>
    </row>
    <row r="2" spans="1:6" ht="29" x14ac:dyDescent="0.35">
      <c r="A2" s="52" t="s">
        <v>76</v>
      </c>
      <c r="B2" s="52" t="s">
        <v>14</v>
      </c>
      <c r="C2" s="52" t="s">
        <v>342</v>
      </c>
      <c r="D2" s="52" t="s">
        <v>405</v>
      </c>
      <c r="E2" s="52" t="s">
        <v>410</v>
      </c>
      <c r="F2" s="52" t="s">
        <v>274</v>
      </c>
    </row>
    <row r="3" spans="1:6" ht="29" x14ac:dyDescent="0.35">
      <c r="A3" s="53" t="s">
        <v>343</v>
      </c>
      <c r="B3" s="53">
        <v>10</v>
      </c>
      <c r="C3" s="14" t="s">
        <v>344</v>
      </c>
      <c r="D3" s="14"/>
      <c r="E3" s="14"/>
      <c r="F3" s="14"/>
    </row>
    <row r="4" spans="1:6" x14ac:dyDescent="0.35">
      <c r="A4" s="53" t="s">
        <v>345</v>
      </c>
      <c r="B4" s="53">
        <v>4</v>
      </c>
      <c r="C4" s="14" t="s">
        <v>346</v>
      </c>
      <c r="D4" s="63">
        <v>30.99</v>
      </c>
      <c r="E4" s="14"/>
      <c r="F4" s="14"/>
    </row>
    <row r="5" spans="1:6" x14ac:dyDescent="0.35">
      <c r="A5" s="53" t="s">
        <v>347</v>
      </c>
      <c r="B5" s="53">
        <v>3</v>
      </c>
      <c r="C5" s="14" t="s">
        <v>348</v>
      </c>
      <c r="D5" s="63">
        <v>34.64</v>
      </c>
      <c r="E5" s="14"/>
      <c r="F5" s="14"/>
    </row>
    <row r="6" spans="1:6" x14ac:dyDescent="0.35">
      <c r="A6" s="53" t="s">
        <v>349</v>
      </c>
      <c r="B6" s="53">
        <v>4</v>
      </c>
      <c r="C6" s="14" t="s">
        <v>350</v>
      </c>
      <c r="D6" s="63">
        <v>8.99</v>
      </c>
      <c r="E6" s="14"/>
      <c r="F6" s="14"/>
    </row>
    <row r="7" spans="1:6" x14ac:dyDescent="0.35">
      <c r="A7" s="53" t="s">
        <v>351</v>
      </c>
      <c r="B7" s="53">
        <v>4</v>
      </c>
      <c r="C7" s="14" t="s">
        <v>352</v>
      </c>
      <c r="D7" s="63">
        <v>20.47</v>
      </c>
      <c r="E7" s="14"/>
      <c r="F7" s="14"/>
    </row>
    <row r="8" spans="1:6" x14ac:dyDescent="0.35">
      <c r="A8" s="53" t="s">
        <v>353</v>
      </c>
      <c r="B8" s="53">
        <v>5</v>
      </c>
      <c r="C8" s="14" t="s">
        <v>354</v>
      </c>
      <c r="D8" s="63">
        <v>16.989999999999998</v>
      </c>
      <c r="E8" s="14"/>
      <c r="F8" s="14"/>
    </row>
    <row r="9" spans="1:6" x14ac:dyDescent="0.35">
      <c r="A9" s="53" t="s">
        <v>355</v>
      </c>
      <c r="B9" s="53">
        <v>4</v>
      </c>
      <c r="C9" s="14" t="s">
        <v>356</v>
      </c>
      <c r="D9" s="63">
        <v>10.45</v>
      </c>
      <c r="E9" s="14"/>
      <c r="F9" s="14"/>
    </row>
    <row r="10" spans="1:6" x14ac:dyDescent="0.35">
      <c r="A10" s="53" t="s">
        <v>357</v>
      </c>
      <c r="B10" s="53">
        <v>2</v>
      </c>
      <c r="C10" s="14" t="s">
        <v>358</v>
      </c>
      <c r="D10" s="63">
        <v>20.99</v>
      </c>
      <c r="E10" s="14"/>
      <c r="F10" s="14"/>
    </row>
    <row r="11" spans="1:6" x14ac:dyDescent="0.35">
      <c r="A11" s="53" t="s">
        <v>359</v>
      </c>
      <c r="B11" s="53">
        <v>4</v>
      </c>
      <c r="C11" s="14" t="s">
        <v>360</v>
      </c>
      <c r="D11" s="63">
        <v>10.08</v>
      </c>
      <c r="E11" s="14"/>
      <c r="F11" s="14"/>
    </row>
    <row r="12" spans="1:6" x14ac:dyDescent="0.35">
      <c r="A12" s="53" t="s">
        <v>361</v>
      </c>
      <c r="B12" s="53">
        <v>2</v>
      </c>
      <c r="C12" s="14" t="s">
        <v>300</v>
      </c>
      <c r="D12" s="63">
        <v>15.05</v>
      </c>
      <c r="E12" s="14"/>
      <c r="F12" s="14"/>
    </row>
    <row r="13" spans="1:6" x14ac:dyDescent="0.35">
      <c r="A13" s="53" t="s">
        <v>362</v>
      </c>
      <c r="B13" s="53">
        <v>4</v>
      </c>
      <c r="C13" s="14" t="s">
        <v>363</v>
      </c>
      <c r="D13" s="63">
        <v>21.99</v>
      </c>
      <c r="E13" s="14"/>
      <c r="F13" s="14"/>
    </row>
    <row r="14" spans="1:6" x14ac:dyDescent="0.35">
      <c r="A14" s="53" t="s">
        <v>364</v>
      </c>
      <c r="B14" s="53">
        <v>10</v>
      </c>
      <c r="C14" s="14" t="s">
        <v>300</v>
      </c>
      <c r="D14" s="63">
        <v>4.51</v>
      </c>
      <c r="E14" s="14"/>
      <c r="F14" s="14"/>
    </row>
    <row r="15" spans="1:6" x14ac:dyDescent="0.35">
      <c r="A15" s="53" t="s">
        <v>365</v>
      </c>
      <c r="B15" s="53">
        <v>10</v>
      </c>
      <c r="C15" s="14" t="s">
        <v>366</v>
      </c>
      <c r="D15" s="63">
        <v>7.99</v>
      </c>
      <c r="E15" s="14"/>
      <c r="F15" s="14"/>
    </row>
    <row r="16" spans="1:6" x14ac:dyDescent="0.35">
      <c r="A16" s="53" t="s">
        <v>367</v>
      </c>
      <c r="B16" s="53">
        <v>4</v>
      </c>
      <c r="C16" s="14" t="s">
        <v>368</v>
      </c>
      <c r="D16" s="63">
        <v>26.99</v>
      </c>
      <c r="E16" s="14"/>
      <c r="F16" s="14"/>
    </row>
    <row r="17" spans="1:6" x14ac:dyDescent="0.35">
      <c r="A17" s="53" t="s">
        <v>369</v>
      </c>
      <c r="B17" s="53">
        <v>4</v>
      </c>
      <c r="C17" s="14" t="s">
        <v>300</v>
      </c>
      <c r="D17" s="63">
        <v>39.950000000000003</v>
      </c>
      <c r="E17" s="14"/>
      <c r="F17" s="14"/>
    </row>
    <row r="18" spans="1:6" x14ac:dyDescent="0.35">
      <c r="A18" s="53" t="s">
        <v>370</v>
      </c>
      <c r="B18" s="53">
        <v>4</v>
      </c>
      <c r="C18" s="14" t="s">
        <v>371</v>
      </c>
      <c r="D18" s="63">
        <v>23.99</v>
      </c>
      <c r="E18" s="14"/>
      <c r="F18" s="14"/>
    </row>
    <row r="19" spans="1:6" x14ac:dyDescent="0.35">
      <c r="A19" s="53" t="s">
        <v>372</v>
      </c>
      <c r="B19" s="53">
        <v>1</v>
      </c>
      <c r="C19" s="14" t="s">
        <v>373</v>
      </c>
      <c r="D19" s="70">
        <v>360</v>
      </c>
      <c r="E19" s="14"/>
      <c r="F19" s="14"/>
    </row>
    <row r="20" spans="1:6" x14ac:dyDescent="0.35">
      <c r="A20" s="53"/>
      <c r="B20" s="53"/>
      <c r="C20" s="14"/>
      <c r="D20" s="14"/>
      <c r="E20" s="14"/>
      <c r="F20" s="14"/>
    </row>
    <row r="21" spans="1:6" x14ac:dyDescent="0.35">
      <c r="D21" s="8">
        <f>SUM(D4:D20)</f>
        <v>654.07000000000005</v>
      </c>
    </row>
    <row r="22" spans="1:6" x14ac:dyDescent="0.35">
      <c r="A22" s="71"/>
      <c r="B22" s="6"/>
    </row>
    <row r="23" spans="1:6" x14ac:dyDescent="0.35">
      <c r="C23" t="s">
        <v>295</v>
      </c>
      <c r="D23" s="6">
        <v>654.07000000000005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2"/>
  <sheetViews>
    <sheetView topLeftCell="A15" workbookViewId="0">
      <selection activeCell="B31" sqref="A31:B31"/>
    </sheetView>
  </sheetViews>
  <sheetFormatPr defaultRowHeight="14.5" x14ac:dyDescent="0.35"/>
  <cols>
    <col min="1" max="1" width="39.1796875" customWidth="1"/>
    <col min="3" max="3" width="23.7265625" customWidth="1"/>
    <col min="4" max="4" width="12.453125" customWidth="1"/>
    <col min="5" max="5" width="15.26953125" customWidth="1"/>
  </cols>
  <sheetData>
    <row r="1" spans="1:6" ht="18.5" x14ac:dyDescent="0.35">
      <c r="A1" s="54" t="s">
        <v>403</v>
      </c>
      <c r="C1" s="3"/>
    </row>
    <row r="2" spans="1:6" x14ac:dyDescent="0.35">
      <c r="A2" s="55" t="s">
        <v>375</v>
      </c>
      <c r="B2" s="55" t="s">
        <v>14</v>
      </c>
      <c r="C2" s="56" t="s">
        <v>404</v>
      </c>
      <c r="D2" s="55" t="s">
        <v>405</v>
      </c>
      <c r="E2" s="55" t="s">
        <v>406</v>
      </c>
      <c r="F2" s="55" t="s">
        <v>376</v>
      </c>
    </row>
    <row r="3" spans="1:6" x14ac:dyDescent="0.35">
      <c r="A3" s="57" t="s">
        <v>377</v>
      </c>
      <c r="B3" s="14">
        <v>10</v>
      </c>
      <c r="C3" s="15" t="s">
        <v>300</v>
      </c>
      <c r="D3" s="63">
        <v>20.99</v>
      </c>
      <c r="E3" s="63">
        <f>D3*B3</f>
        <v>209.89999999999998</v>
      </c>
      <c r="F3" s="14"/>
    </row>
    <row r="4" spans="1:6" x14ac:dyDescent="0.35">
      <c r="A4" s="57" t="s">
        <v>378</v>
      </c>
      <c r="B4" s="14">
        <v>10</v>
      </c>
      <c r="C4" s="15" t="s">
        <v>295</v>
      </c>
      <c r="D4" s="63">
        <v>14.95</v>
      </c>
      <c r="E4" s="63">
        <f t="shared" ref="E4:E9" si="0">D4*B4</f>
        <v>149.5</v>
      </c>
      <c r="F4" s="14"/>
    </row>
    <row r="5" spans="1:6" x14ac:dyDescent="0.35">
      <c r="A5" s="57" t="s">
        <v>379</v>
      </c>
      <c r="B5" s="14">
        <v>6</v>
      </c>
      <c r="C5" s="15" t="s">
        <v>380</v>
      </c>
      <c r="D5" s="63">
        <v>59.95</v>
      </c>
      <c r="E5" s="63">
        <f t="shared" si="0"/>
        <v>359.70000000000005</v>
      </c>
      <c r="F5" s="14"/>
    </row>
    <row r="6" spans="1:6" x14ac:dyDescent="0.35">
      <c r="A6" s="57" t="s">
        <v>407</v>
      </c>
      <c r="B6" s="14">
        <v>4</v>
      </c>
      <c r="C6" s="15" t="s">
        <v>295</v>
      </c>
      <c r="D6" s="63">
        <v>24.99</v>
      </c>
      <c r="E6" s="63">
        <f t="shared" si="0"/>
        <v>99.96</v>
      </c>
      <c r="F6" s="14"/>
    </row>
    <row r="7" spans="1:6" ht="29" x14ac:dyDescent="0.35">
      <c r="A7" s="58" t="s">
        <v>381</v>
      </c>
      <c r="B7" s="17">
        <v>10</v>
      </c>
      <c r="C7" s="19" t="s">
        <v>382</v>
      </c>
      <c r="D7" s="64">
        <v>29.99</v>
      </c>
      <c r="E7" s="63">
        <f t="shared" si="0"/>
        <v>299.89999999999998</v>
      </c>
      <c r="F7" s="17"/>
    </row>
    <row r="8" spans="1:6" x14ac:dyDescent="0.35">
      <c r="A8" s="57" t="s">
        <v>383</v>
      </c>
      <c r="B8" s="14">
        <v>10</v>
      </c>
      <c r="C8" s="15" t="s">
        <v>295</v>
      </c>
      <c r="D8" s="63">
        <v>49.99</v>
      </c>
      <c r="E8" s="63">
        <f t="shared" si="0"/>
        <v>499.90000000000003</v>
      </c>
      <c r="F8" s="14"/>
    </row>
    <row r="9" spans="1:6" x14ac:dyDescent="0.35">
      <c r="A9" s="59" t="s">
        <v>384</v>
      </c>
      <c r="B9" s="14">
        <v>10</v>
      </c>
      <c r="C9" s="15" t="s">
        <v>295</v>
      </c>
      <c r="D9" s="63">
        <v>59.99</v>
      </c>
      <c r="E9" s="63">
        <f t="shared" si="0"/>
        <v>599.9</v>
      </c>
      <c r="F9" s="14"/>
    </row>
    <row r="10" spans="1:6" x14ac:dyDescent="0.35">
      <c r="A10" s="57" t="s">
        <v>385</v>
      </c>
      <c r="B10" s="77">
        <v>8</v>
      </c>
      <c r="C10" s="78" t="s">
        <v>295</v>
      </c>
      <c r="D10" s="79">
        <v>14.99</v>
      </c>
      <c r="E10" s="79">
        <f>D10*B10</f>
        <v>119.92</v>
      </c>
      <c r="F10" s="82"/>
    </row>
    <row r="11" spans="1:6" x14ac:dyDescent="0.35">
      <c r="A11" s="57" t="s">
        <v>386</v>
      </c>
      <c r="B11" s="77"/>
      <c r="C11" s="78"/>
      <c r="D11" s="80"/>
      <c r="E11" s="80"/>
      <c r="F11" s="80"/>
    </row>
    <row r="12" spans="1:6" x14ac:dyDescent="0.35">
      <c r="A12" s="57" t="s">
        <v>387</v>
      </c>
      <c r="B12" s="77"/>
      <c r="C12" s="78"/>
      <c r="D12" s="80"/>
      <c r="E12" s="80"/>
      <c r="F12" s="80"/>
    </row>
    <row r="13" spans="1:6" x14ac:dyDescent="0.35">
      <c r="A13" s="57" t="s">
        <v>388</v>
      </c>
      <c r="B13" s="77"/>
      <c r="C13" s="78"/>
      <c r="D13" s="80"/>
      <c r="E13" s="80"/>
      <c r="F13" s="80"/>
    </row>
    <row r="14" spans="1:6" x14ac:dyDescent="0.35">
      <c r="A14" s="57" t="s">
        <v>389</v>
      </c>
      <c r="B14" s="77"/>
      <c r="C14" s="78"/>
      <c r="D14" s="80"/>
      <c r="E14" s="80"/>
      <c r="F14" s="80"/>
    </row>
    <row r="15" spans="1:6" x14ac:dyDescent="0.35">
      <c r="A15" s="57" t="s">
        <v>390</v>
      </c>
      <c r="B15" s="77"/>
      <c r="C15" s="78"/>
      <c r="D15" s="80"/>
      <c r="E15" s="80"/>
      <c r="F15" s="80"/>
    </row>
    <row r="16" spans="1:6" x14ac:dyDescent="0.35">
      <c r="A16" s="57" t="s">
        <v>391</v>
      </c>
      <c r="B16" s="77"/>
      <c r="C16" s="78"/>
      <c r="D16" s="80"/>
      <c r="E16" s="80"/>
      <c r="F16" s="80"/>
    </row>
    <row r="17" spans="1:6" x14ac:dyDescent="0.35">
      <c r="A17" s="57" t="s">
        <v>392</v>
      </c>
      <c r="B17" s="77"/>
      <c r="C17" s="78"/>
      <c r="D17" s="81"/>
      <c r="E17" s="81"/>
      <c r="F17" s="81"/>
    </row>
    <row r="18" spans="1:6" x14ac:dyDescent="0.35">
      <c r="A18" s="57" t="s">
        <v>408</v>
      </c>
      <c r="B18" s="57">
        <v>2</v>
      </c>
      <c r="C18" s="60" t="s">
        <v>295</v>
      </c>
      <c r="D18" s="66">
        <v>18.989999999999998</v>
      </c>
      <c r="E18" s="66">
        <f>D18*B18</f>
        <v>37.979999999999997</v>
      </c>
      <c r="F18" s="65"/>
    </row>
    <row r="19" spans="1:6" x14ac:dyDescent="0.35">
      <c r="A19" s="57" t="s">
        <v>393</v>
      </c>
      <c r="B19" s="77">
        <v>8</v>
      </c>
      <c r="C19" s="78" t="s">
        <v>300</v>
      </c>
      <c r="D19" s="79">
        <v>25.49</v>
      </c>
      <c r="E19" s="79">
        <f>D19*B19</f>
        <v>203.92</v>
      </c>
      <c r="F19" s="82"/>
    </row>
    <row r="20" spans="1:6" x14ac:dyDescent="0.35">
      <c r="A20" s="57" t="s">
        <v>394</v>
      </c>
      <c r="B20" s="77"/>
      <c r="C20" s="78"/>
      <c r="D20" s="80"/>
      <c r="E20" s="80"/>
      <c r="F20" s="80"/>
    </row>
    <row r="21" spans="1:6" x14ac:dyDescent="0.35">
      <c r="A21" s="57" t="s">
        <v>395</v>
      </c>
      <c r="B21" s="77"/>
      <c r="C21" s="78"/>
      <c r="D21" s="80"/>
      <c r="E21" s="80"/>
      <c r="F21" s="80"/>
    </row>
    <row r="22" spans="1:6" x14ac:dyDescent="0.35">
      <c r="A22" s="57" t="s">
        <v>396</v>
      </c>
      <c r="B22" s="77"/>
      <c r="C22" s="78"/>
      <c r="D22" s="80"/>
      <c r="E22" s="80"/>
      <c r="F22" s="80"/>
    </row>
    <row r="23" spans="1:6" x14ac:dyDescent="0.35">
      <c r="A23" s="57" t="s">
        <v>397</v>
      </c>
      <c r="B23" s="77"/>
      <c r="C23" s="78"/>
      <c r="D23" s="80"/>
      <c r="E23" s="80"/>
      <c r="F23" s="80"/>
    </row>
    <row r="24" spans="1:6" x14ac:dyDescent="0.35">
      <c r="A24" s="57" t="s">
        <v>398</v>
      </c>
      <c r="B24" s="77"/>
      <c r="C24" s="78"/>
      <c r="D24" s="80"/>
      <c r="E24" s="80"/>
      <c r="F24" s="80"/>
    </row>
    <row r="25" spans="1:6" x14ac:dyDescent="0.35">
      <c r="A25" s="57" t="s">
        <v>399</v>
      </c>
      <c r="B25" s="77"/>
      <c r="C25" s="78"/>
      <c r="D25" s="80"/>
      <c r="E25" s="80"/>
      <c r="F25" s="80"/>
    </row>
    <row r="26" spans="1:6" x14ac:dyDescent="0.35">
      <c r="A26" s="60" t="s">
        <v>400</v>
      </c>
      <c r="B26" s="77"/>
      <c r="C26" s="78"/>
      <c r="D26" s="81"/>
      <c r="E26" s="81"/>
      <c r="F26" s="81"/>
    </row>
    <row r="27" spans="1:6" x14ac:dyDescent="0.35">
      <c r="A27" s="60" t="s">
        <v>409</v>
      </c>
      <c r="B27" s="57">
        <v>2</v>
      </c>
      <c r="C27" s="60" t="s">
        <v>295</v>
      </c>
      <c r="D27" s="68">
        <v>21.99</v>
      </c>
      <c r="E27" s="68">
        <f>D27*B27</f>
        <v>43.98</v>
      </c>
      <c r="F27" s="67"/>
    </row>
    <row r="28" spans="1:6" x14ac:dyDescent="0.35">
      <c r="A28" s="58" t="s">
        <v>401</v>
      </c>
      <c r="B28" s="61">
        <v>10</v>
      </c>
      <c r="C28" s="62" t="s">
        <v>295</v>
      </c>
      <c r="D28" s="69">
        <v>10.99</v>
      </c>
      <c r="E28" s="68">
        <f t="shared" ref="E28:E29" si="1">D28*B28</f>
        <v>109.9</v>
      </c>
      <c r="F28" s="61"/>
    </row>
    <row r="29" spans="1:6" x14ac:dyDescent="0.35">
      <c r="A29" s="58" t="s">
        <v>402</v>
      </c>
      <c r="B29" s="61">
        <v>10</v>
      </c>
      <c r="C29" s="62" t="s">
        <v>295</v>
      </c>
      <c r="D29" s="69">
        <v>14.99</v>
      </c>
      <c r="E29" s="68">
        <f t="shared" si="1"/>
        <v>149.9</v>
      </c>
      <c r="F29" s="61"/>
    </row>
    <row r="30" spans="1:6" x14ac:dyDescent="0.35">
      <c r="E30" s="8">
        <f>E3+E4+E5+E6+E7+E8+E9+E10+E18+E19+E27+E28+E29</f>
        <v>2884.3600000000006</v>
      </c>
    </row>
    <row r="31" spans="1:6" x14ac:dyDescent="0.35">
      <c r="B31" s="6"/>
    </row>
    <row r="32" spans="1:6" x14ac:dyDescent="0.35">
      <c r="D32" t="s">
        <v>295</v>
      </c>
      <c r="E32" s="6">
        <v>2884.36</v>
      </c>
    </row>
  </sheetData>
  <mergeCells count="10">
    <mergeCell ref="B19:B26"/>
    <mergeCell ref="C19:C26"/>
    <mergeCell ref="D19:D26"/>
    <mergeCell ref="E19:E26"/>
    <mergeCell ref="F19:F26"/>
    <mergeCell ref="B10:B17"/>
    <mergeCell ref="C10:C17"/>
    <mergeCell ref="D10:D17"/>
    <mergeCell ref="E10:E17"/>
    <mergeCell ref="F10:F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11bafa1-7c87-4ac1-8919-671d8e011ae5" xsi:nil="true"/>
    <lcf76f155ced4ddcb4097134ff3c332f xmlns="ba337b02-ffb6-4ea2-9e28-23289352c89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B85426D6D18B4BA113F9068207E019" ma:contentTypeVersion="17" ma:contentTypeDescription="Create a new document." ma:contentTypeScope="" ma:versionID="5ccc8cc5e35b043a0d9383a7fdfc1496">
  <xsd:schema xmlns:xsd="http://www.w3.org/2001/XMLSchema" xmlns:xs="http://www.w3.org/2001/XMLSchema" xmlns:p="http://schemas.microsoft.com/office/2006/metadata/properties" xmlns:ns1="http://schemas.microsoft.com/sharepoint/v3" xmlns:ns2="ba337b02-ffb6-4ea2-9e28-23289352c894" xmlns:ns3="811bafa1-7c87-4ac1-8919-671d8e011ae5" targetNamespace="http://schemas.microsoft.com/office/2006/metadata/properties" ma:root="true" ma:fieldsID="19683539d110a283cf3c9fb428cd8472" ns1:_="" ns2:_="" ns3:_="">
    <xsd:import namespace="http://schemas.microsoft.com/sharepoint/v3"/>
    <xsd:import namespace="ba337b02-ffb6-4ea2-9e28-23289352c894"/>
    <xsd:import namespace="811bafa1-7c87-4ac1-8919-671d8e011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37b02-ffb6-4ea2-9e28-23289352c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bafa1-7c87-4ac1-8919-671d8e011ae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c3bc7cf-8fa5-4939-951e-c97de8a7ab82}" ma:internalName="TaxCatchAll" ma:showField="CatchAllData" ma:web="811bafa1-7c87-4ac1-8919-671d8e011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24D81-2C6E-46A1-9B0D-6A0B617CD64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11bafa1-7c87-4ac1-8919-671d8e011ae5"/>
    <ds:schemaRef ds:uri="ba337b02-ffb6-4ea2-9e28-23289352c894"/>
  </ds:schemaRefs>
</ds:datastoreItem>
</file>

<file path=customXml/itemProps2.xml><?xml version="1.0" encoding="utf-8"?>
<ds:datastoreItem xmlns:ds="http://schemas.openxmlformats.org/officeDocument/2006/customXml" ds:itemID="{E017FA98-A515-454B-9549-BB4F7FC8F7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B839C-A352-4978-9DF6-364ACC36B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337b02-ffb6-4ea2-9e28-23289352c894"/>
    <ds:schemaRef ds:uri="811bafa1-7c87-4ac1-8919-671d8e011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links</vt:lpstr>
      <vt:lpstr>Millview </vt:lpstr>
      <vt:lpstr>Chic centre </vt:lpstr>
      <vt:lpstr>Oaklands</vt:lpstr>
      <vt:lpstr>Connoly</vt:lpstr>
      <vt:lpstr>DOP</vt:lpstr>
      <vt:lpstr>Chalkhill </vt:lpstr>
      <vt:lpstr>Meadowfield </vt:lpstr>
      <vt:lpstr>Beechwood</vt:lpstr>
      <vt:lpstr>Hellingly </vt:lpstr>
      <vt:lpstr>Woodlands and StRaphs</vt:lpstr>
      <vt:lpstr>Shepherd House</vt:lpstr>
      <vt:lpstr>Amberstone</vt:lpstr>
      <vt:lpstr>Seldon</vt:lpstr>
      <vt:lpstr>Langley Gn</vt:lpstr>
      <vt:lpstr>Horsham Iris Ward</vt:lpstr>
      <vt:lpstr>PDCA</vt:lpstr>
      <vt:lpstr>The Havens</vt:lpstr>
    </vt:vector>
  </TitlesOfParts>
  <Company>Sussex Partnership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Bell (Sussex Partnership Trust)</dc:creator>
  <cp:lastModifiedBy>BLAIR, Rachel (SUSSEX PARTNERSHIP NHS FOUNDATION TRUST</cp:lastModifiedBy>
  <cp:lastPrinted>2020-06-10T09:33:54Z</cp:lastPrinted>
  <dcterms:created xsi:type="dcterms:W3CDTF">2020-03-27T15:09:05Z</dcterms:created>
  <dcterms:modified xsi:type="dcterms:W3CDTF">2026-10-08T16:57:19Z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0x0101003CB85426D6D18B4BA113F9068207E019</vt:lpwstr>
  </property>
  <property fmtid="{D5CDD505-2E9C-101B-9397-08002B2CF9AE}" pid="3" name="Order">
    <vt:r8>5944000</vt:r8>
  </property>
  <property fmtid="{D5CDD505-2E9C-101B-9397-08002B2CF9AE}" pid="4" name="MediaServiceImageTags">
    <vt:lpwstr/>
  </property>
</Properties>
</file>